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945" activeTab="1"/>
  </bookViews>
  <sheets>
    <sheet name="PA AIP (presencial)" sheetId="1" r:id="rId1"/>
    <sheet name="PA AIP (solicitudnopresencial)" sheetId="2" r:id="rId2"/>
    <sheet name="Datos" sheetId="3" state="hidden" r:id="rId3"/>
    <sheet name="A-02" sheetId="4"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m111">'[1]info'!$C$5:$C$9</definedName>
    <definedName name="___________________m111">'[1]info'!$C$5:$C$9</definedName>
    <definedName name="__________________m111">'[1]info'!$C$5:$C$9</definedName>
    <definedName name="_________________m111">'[1]info'!$C$5:$C$9</definedName>
    <definedName name="________________m111">'[1]info'!$C$5:$C$9</definedName>
    <definedName name="_______________m111">'[1]info'!$C$5:$C$9</definedName>
    <definedName name="______________m111">'[1]info'!$C$5:$C$9</definedName>
    <definedName name="_____________m111">'[1]info'!$C$5:$C$9</definedName>
    <definedName name="____________m111">'[1]info'!$C$5:$C$9</definedName>
    <definedName name="___________m111">'[1]info'!$C$5:$C$9</definedName>
    <definedName name="__________m111">'[1]info'!$C$5:$C$9</definedName>
    <definedName name="_________m111">'[1]info'!$C$5:$C$9</definedName>
    <definedName name="________m111">'[1]info'!$C$5:$C$9</definedName>
    <definedName name="_______m111">'[1]info'!$C$5:$C$9</definedName>
    <definedName name="______m111">'[1]info'!$C$5:$C$9</definedName>
    <definedName name="_____m111">'[1]info'!$C$5:$C$9</definedName>
    <definedName name="____m111">'[1]info'!$C$5:$C$9</definedName>
    <definedName name="___m111">'[1]info'!$C$5:$C$9</definedName>
    <definedName name="__m111">'[1]info'!$C$5:$C$9</definedName>
    <definedName name="_m111">'[1]info'!$C$5:$C$9</definedName>
    <definedName name="a">'[1]AGOSTO'!$Q$4:$Q$235</definedName>
    <definedName name="aaaa">'[1]AGOSTO'!$B$4:$B$235</definedName>
    <definedName name="aaaaa">'[2]CODIGOS'!$E$4:$E$26</definedName>
    <definedName name="aporte" localSheetId="3">'[1]info'!$C$5:$C$9</definedName>
    <definedName name="aporte">'[1]info'!$C$5:$C$9</definedName>
    <definedName name="_xlnm.Print_Area" localSheetId="0">'PA AIP (presencial)'!$A$1:$AI$41</definedName>
    <definedName name="_xlnm.Print_Area" localSheetId="1">'PA AIP (solicitudnopresencial)'!$A$1:$AI$40</definedName>
    <definedName name="AREAS" localSheetId="3">'[3]COD-ANEXOS'!$C$6:$C$53</definedName>
    <definedName name="AREAS">'[3]COD-ANEXOS'!$C$6:$C$53</definedName>
    <definedName name="as">'[3]COD-ANEXOS'!$C$6:$C$53</definedName>
    <definedName name="asdfff">'[1]info'!$C$5:$C$9</definedName>
    <definedName name="ASME" localSheetId="3">'[4]TA-VM (A02) A'!$A$8:$AH$16</definedName>
    <definedName name="ASME" localSheetId="0">'PA AIP (presencial)'!$A$9:$AA$39</definedName>
    <definedName name="ASME" localSheetId="1">'PA AIP (solicitudnopresencial)'!$A$9:$AA$37</definedName>
    <definedName name="ASME">#REF!</definedName>
    <definedName name="asssssss">'[1]info'!$A$5:$A$9</definedName>
    <definedName name="bbbb">'[1]info'!$Q$4:$Q$5</definedName>
    <definedName name="campos">'[1]info'!$C$5:$C$9</definedName>
    <definedName name="capitaniss">'[5]BASE'!$B$3:$B$1840</definedName>
    <definedName name="cargo" localSheetId="0">#REF!</definedName>
    <definedName name="cargo" localSheetId="1">#REF!</definedName>
    <definedName name="cargo">#REF!</definedName>
    <definedName name="CARGOS" localSheetId="3">#REF!</definedName>
    <definedName name="CARGOS" localSheetId="0">#REF!</definedName>
    <definedName name="CARGOS" localSheetId="1">#REF!</definedName>
    <definedName name="CARGOS">#REF!</definedName>
    <definedName name="ccc">'[1]info'!$C$5:$C$9</definedName>
    <definedName name="CCCCCC" localSheetId="0">#REF!</definedName>
    <definedName name="CCCCCC" localSheetId="1">#REF!</definedName>
    <definedName name="CCCCCC">#REF!</definedName>
    <definedName name="ccccccc" localSheetId="0">#REF!</definedName>
    <definedName name="ccccccc" localSheetId="1">#REF!</definedName>
    <definedName name="ccccccc">#REF!</definedName>
    <definedName name="cococlclc">'[1]info'!$C$5:$C$9</definedName>
    <definedName name="codboleta" localSheetId="3">'[1]AGOSTO'!$B$4:$B$235</definedName>
    <definedName name="codboleta">'[1]AGOSTO'!$B$4:$B$235</definedName>
    <definedName name="CODIGOS" localSheetId="3">'[6]Hoja1'!$B$3:$B$5</definedName>
    <definedName name="CODIGOS">'[6]Hoja1'!$B$3:$B$5</definedName>
    <definedName name="comision" localSheetId="3">'[1]info'!$D$5:$D$9</definedName>
    <definedName name="comision">'[1]info'!$D$5:$D$9</definedName>
    <definedName name="csisisidid">'[1]info'!$C$5:$C$9</definedName>
    <definedName name="ddddddddd">'[5]BASE'!$B$3:$B$1840</definedName>
    <definedName name="df">'[1]info'!$E$5:$E$9</definedName>
    <definedName name="dfd">'[7]CODIGOS'!$E$5:$E$36</definedName>
    <definedName name="DISTRITOS" localSheetId="3">'[8]BASE'!$B$3:$B$1840</definedName>
    <definedName name="DISTRITOS">'[8]BASE'!$B$3:$B$1840</definedName>
    <definedName name="dsfsdf">'[1]AGOSTO'!$Q$4:$Q$235</definedName>
    <definedName name="estado" localSheetId="3">'[1]info'!$Q$4:$Q$5</definedName>
    <definedName name="estado">'[1]info'!$Q$4:$Q$5</definedName>
    <definedName name="fdfd">'[1]info'!$A$5:$A$9</definedName>
    <definedName name="fdfdf" localSheetId="0">#REF!</definedName>
    <definedName name="fdfdf" localSheetId="1">#REF!</definedName>
    <definedName name="fdfdf">#REF!</definedName>
    <definedName name="ffffddd">'[1]info'!$C$5:$C$9</definedName>
    <definedName name="fffff">'[1]info'!$Q$4:$Q$5</definedName>
    <definedName name="ffffff">'[1]info'!$C$5:$C$9</definedName>
    <definedName name="fffffffdddd">'[1]AGOSTO'!$B$4:$B$235</definedName>
    <definedName name="fffffggg" localSheetId="0">#REF!</definedName>
    <definedName name="fffffggg" localSheetId="1">#REF!</definedName>
    <definedName name="fffffggg">#REF!</definedName>
    <definedName name="ggggffff">'[1]info'!$D$5:$D$9</definedName>
    <definedName name="GGGGG" localSheetId="0">#REF!</definedName>
    <definedName name="GGGGG" localSheetId="1">#REF!</definedName>
    <definedName name="GGGGG">#REF!</definedName>
    <definedName name="GN" localSheetId="3">'[8]BASE'!$B$1871:$B$1890</definedName>
    <definedName name="GN">'[8]BASE'!$B$1871:$B$1890</definedName>
    <definedName name="INDUCTOR4">'[9]INDUCTOR IV'!$C$6:$G$44</definedName>
    <definedName name="iris" localSheetId="0">#REF!</definedName>
    <definedName name="iris" localSheetId="1">#REF!</definedName>
    <definedName name="iris">#REF!</definedName>
    <definedName name="junio" localSheetId="0">#REF!</definedName>
    <definedName name="junio" localSheetId="1">#REF!</definedName>
    <definedName name="junio">#REF!</definedName>
    <definedName name="junio1">'[1]info'!$C$5:$C$9</definedName>
    <definedName name="junio2">'[1]info'!$C$5:$C$9</definedName>
    <definedName name="katty" localSheetId="0">#REF!</definedName>
    <definedName name="katty" localSheetId="1">#REF!</definedName>
    <definedName name="katty">#REF!</definedName>
    <definedName name="MANUAL" localSheetId="3">'[2]CODIGOS'!$B$4:$T$26</definedName>
    <definedName name="MANUAL">'[2]CODIGOS'!$B$4:$T$26</definedName>
    <definedName name="MATERIAL" hidden="1">'[10]Datos'!$K$2:$P$63</definedName>
    <definedName name="MATERIALES" localSheetId="3">'[4]Datos'!$K$2:$P$71</definedName>
    <definedName name="MATERIALES">'Datos'!$K$2:$P$71</definedName>
    <definedName name="MATERIALNOFUNGIBLE">'[11]M4'!$B$7:$F$17</definedName>
    <definedName name="MIKE01">'[12]M1'!$A$21:$I$75</definedName>
    <definedName name="MO" localSheetId="3">'[2]CODIGOS'!$E$4:$E$26</definedName>
    <definedName name="MO">'[2]CODIGOS'!$E$4:$E$26</definedName>
    <definedName name="mpedodoe">'[2]CODIGOS'!$B$4:$T$26</definedName>
    <definedName name="nnnnnn">'[1]AGOSTO'!$C$1</definedName>
    <definedName name="ok" localSheetId="0">#REF!</definedName>
    <definedName name="ok" localSheetId="1">#REF!</definedName>
    <definedName name="ok">#REF!</definedName>
    <definedName name="prima" localSheetId="3">'[1]info'!$E$5:$E$9</definedName>
    <definedName name="prima">'[1]info'!$E$5:$E$9</definedName>
    <definedName name="PRUEB1" localSheetId="3">#REF!</definedName>
    <definedName name="PRUEB1" localSheetId="0">#REF!</definedName>
    <definedName name="PRUEB1" localSheetId="1">#REF!</definedName>
    <definedName name="PRUEB1">#REF!</definedName>
    <definedName name="PRUEBA1" localSheetId="3">'[7]CODIGOS'!$E$5:$E$36</definedName>
    <definedName name="PRUEBA1">'[7]CODIGOS'!$E$5:$E$36</definedName>
    <definedName name="prueba2" localSheetId="3">'[2]CODIGOS'!$B$3:$T$26</definedName>
    <definedName name="prueba2">'[2]CODIGOS'!$B$3:$T$26</definedName>
    <definedName name="PRUEBA3">'[2]CODIGOS'!$B$3:$T$26</definedName>
    <definedName name="prueba3215">'[7]CODIGOS'!$E$5:$E$36</definedName>
    <definedName name="PRUEVASS">'[1]AGOSTO'!$Q$4:$Q$235</definedName>
    <definedName name="q" localSheetId="3">#REF!</definedName>
    <definedName name="q" localSheetId="0">#REF!</definedName>
    <definedName name="q" localSheetId="1">#REF!</definedName>
    <definedName name="q">#REF!</definedName>
    <definedName name="qqqq">'[5]BASE'!$B$1871:$B$1890</definedName>
    <definedName name="s" localSheetId="0">#REF!</definedName>
    <definedName name="s" localSheetId="1">#REF!</definedName>
    <definedName name="s">#REF!</definedName>
    <definedName name="sdf">'[1]info'!$C$5:$C$9</definedName>
    <definedName name="sdfghhhh">'[1]info'!$C$5:$C$9</definedName>
    <definedName name="sistemapensiones" localSheetId="3">'[1]info'!$A$5:$A$9</definedName>
    <definedName name="sistemapensiones">'[1]info'!$A$5:$A$9</definedName>
    <definedName name="sistemassss">'[1]info'!$Q$4:$Q$5</definedName>
    <definedName name="ssss" localSheetId="0">#REF!</definedName>
    <definedName name="ssss" localSheetId="1">#REF!</definedName>
    <definedName name="ssss">#REF!</definedName>
    <definedName name="sssss">'[1]AGOSTO'!$C$1</definedName>
    <definedName name="sssssk" localSheetId="0">#REF!</definedName>
    <definedName name="sssssk" localSheetId="1">#REF!</definedName>
    <definedName name="sssssk">#REF!</definedName>
    <definedName name="sssssss">'[1]AGOSTO'!$C$1</definedName>
    <definedName name="SUELDOS" localSheetId="3">'[4]Datos'!$B$2:$H$104</definedName>
    <definedName name="SUELDOS">'Datos'!$B$2:$H$104</definedName>
    <definedName name="Taller" localSheetId="0">#REF!</definedName>
    <definedName name="Taller" localSheetId="1">#REF!</definedName>
    <definedName name="Taller">#REF!</definedName>
    <definedName name="_xlnm.Print_Titles" localSheetId="0">'PA AIP (presencial)'!$1:$2</definedName>
    <definedName name="_xlnm.Print_Titles" localSheetId="1">'PA AIP (solicitudnopresencial)'!$1:$2</definedName>
    <definedName name="totalingresos" localSheetId="3">'[1]AGOSTO'!$Q$4:$Q$235</definedName>
    <definedName name="totalingresos">'[1]AGOSTO'!$Q$4:$Q$235</definedName>
    <definedName name="TUPA">'[13]BASE'!$B$1871:$B$1890</definedName>
    <definedName name="TUPAM">'[1]AGOSTO'!$C$1</definedName>
    <definedName name="valaverrrr">'[1]info'!$C$5:$C$9</definedName>
    <definedName name="VALVER" localSheetId="0">#REF!</definedName>
    <definedName name="VALVER" localSheetId="1">#REF!</definedName>
    <definedName name="VALVER">#REF!</definedName>
    <definedName name="valverde3">'[1]info'!$C$5:$C$9</definedName>
    <definedName name="valverfe" localSheetId="0">#REF!</definedName>
    <definedName name="valverfe" localSheetId="1">#REF!</definedName>
    <definedName name="valverfe">#REF!</definedName>
    <definedName name="vialaidi">'[1]info'!$C$5:$C$9</definedName>
    <definedName name="vigencia" localSheetId="3">'[1]AGOSTO'!$C$1</definedName>
    <definedName name="vigencia">'[1]AGOSTO'!$C$1</definedName>
    <definedName name="vigencia1">'[1]AGOSTO'!$C$1</definedName>
    <definedName name="vvvvvvv">'[1]info'!$C$5:$C$9</definedName>
    <definedName name="wewewrwerwe" localSheetId="0">#REF!</definedName>
    <definedName name="wewewrwerwe" localSheetId="1">#REF!</definedName>
    <definedName name="wewewrwerwe">#REF!</definedName>
    <definedName name="wweewewew" localSheetId="0">#REF!</definedName>
    <definedName name="wweewewew" localSheetId="1">#REF!</definedName>
    <definedName name="wweewewew">#REF!</definedName>
    <definedName name="xxxxxxx">'[1]info'!$C$5:$C$9</definedName>
    <definedName name="z" localSheetId="0">#REF!</definedName>
    <definedName name="z" localSheetId="1">#REF!</definedName>
    <definedName name="z">#REF!</definedName>
    <definedName name="zzzzz" localSheetId="0">#REF!</definedName>
    <definedName name="zzzzz" localSheetId="1">#REF!</definedName>
    <definedName name="zzzzz">#REF!</definedName>
  </definedNames>
  <calcPr fullCalcOnLoad="1"/>
</workbook>
</file>

<file path=xl/comments4.xml><?xml version="1.0" encoding="utf-8"?>
<comments xmlns="http://schemas.openxmlformats.org/spreadsheetml/2006/main">
  <authors>
    <author>Autor</author>
  </authors>
  <commentList>
    <comment ref="C32" authorId="0">
      <text>
        <r>
          <rPr>
            <b/>
            <sz val="8"/>
            <rFont val="Tahoma"/>
            <family val="2"/>
          </rPr>
          <t>En la editora del diario El Peruano no figura como publicada</t>
        </r>
      </text>
    </comment>
  </commentList>
</comments>
</file>

<file path=xl/sharedStrings.xml><?xml version="1.0" encoding="utf-8"?>
<sst xmlns="http://schemas.openxmlformats.org/spreadsheetml/2006/main" count="1606" uniqueCount="724">
  <si>
    <t>TIPO DE ACTIVIDAD</t>
  </si>
  <si>
    <t>RECURSOS HUMANOS</t>
  </si>
  <si>
    <t>OPERACIÓN</t>
  </si>
  <si>
    <t>TRASLADO</t>
  </si>
  <si>
    <t>ESPERA</t>
  </si>
  <si>
    <t>ARCHIVO</t>
  </si>
  <si>
    <t>División de Contabilidad</t>
  </si>
  <si>
    <t xml:space="preserve">Tiempo Minutos </t>
  </si>
  <si>
    <t>Bolígrafo</t>
  </si>
  <si>
    <t>Goma</t>
  </si>
  <si>
    <t>Lápiz</t>
  </si>
  <si>
    <t>Borrador</t>
  </si>
  <si>
    <t>Clips</t>
  </si>
  <si>
    <t>Resaltador</t>
  </si>
  <si>
    <t>Grapas</t>
  </si>
  <si>
    <t>Engrapador</t>
  </si>
  <si>
    <t>Tóner</t>
  </si>
  <si>
    <t>Tampón</t>
  </si>
  <si>
    <t>Sello</t>
  </si>
  <si>
    <t>Cámara Fotográfica</t>
  </si>
  <si>
    <t>Monitor</t>
  </si>
  <si>
    <t>Energía eléctrica</t>
  </si>
  <si>
    <t>Teléfono</t>
  </si>
  <si>
    <t>EI 10</t>
  </si>
  <si>
    <t>EI 9</t>
  </si>
  <si>
    <t>EI 17</t>
  </si>
  <si>
    <t>EI 11</t>
  </si>
  <si>
    <t>INDUCTOR</t>
  </si>
  <si>
    <t>N°</t>
  </si>
  <si>
    <t>Papel carbón</t>
  </si>
  <si>
    <t>GRADO</t>
  </si>
  <si>
    <t>ESCALA</t>
  </si>
  <si>
    <t>COSTO ANUAL PERSONAL DIRECTO</t>
  </si>
  <si>
    <t>COSTO MENSUAL(s/.)= COSTO ANUAL/12</t>
  </si>
  <si>
    <t>TIEMPO MENSUAL EFECTIVO</t>
  </si>
  <si>
    <t>COSTO POR MINUTO PERSONAL DIRECTO</t>
  </si>
  <si>
    <t>Horas efectivas al día (*)</t>
  </si>
  <si>
    <t>Numero de días laborables (**)</t>
  </si>
  <si>
    <t>DESCRIPCION DEL RECURSO</t>
  </si>
  <si>
    <t>CONSUMO ANUAL</t>
  </si>
  <si>
    <t>CANTIDAD POR MES</t>
  </si>
  <si>
    <t>COSTO UNITARIO</t>
  </si>
  <si>
    <t>COSTO ANUAL</t>
  </si>
  <si>
    <t>Vicealmirante</t>
  </si>
  <si>
    <t>EI 1</t>
  </si>
  <si>
    <t>Papel Bond A4 (120 grs.)(RD y de Capitanías)</t>
  </si>
  <si>
    <t>Contralmirante</t>
  </si>
  <si>
    <t>EI 2</t>
  </si>
  <si>
    <t xml:space="preserve">Papel Bond A4 (120 grs.) (Certificados) </t>
  </si>
  <si>
    <t>Capitán de Navío</t>
  </si>
  <si>
    <t>EI 3</t>
  </si>
  <si>
    <t>Papel Bond A4 (120 grs.)(Títulos Personal Acuático)</t>
  </si>
  <si>
    <t>Capitán de Fragata</t>
  </si>
  <si>
    <t>EI 4</t>
  </si>
  <si>
    <t>Papel Bond A4 (80 grs. )</t>
  </si>
  <si>
    <t>Capitán de Corbeta</t>
  </si>
  <si>
    <t>EI 5</t>
  </si>
  <si>
    <t>Papel Bond A4 membretado</t>
  </si>
  <si>
    <t>AREAS FUNCIONALES</t>
  </si>
  <si>
    <t>CANTIDAD DE PERSONAS POR AREAS FUNCIONALES</t>
  </si>
  <si>
    <t>Teniente Primero</t>
  </si>
  <si>
    <t>EI 6</t>
  </si>
  <si>
    <t>Folder plástico</t>
  </si>
  <si>
    <t>CAPITANIAS DE PUERTO</t>
  </si>
  <si>
    <t>DICAPI</t>
  </si>
  <si>
    <t>Teniente Segundo</t>
  </si>
  <si>
    <t>EI 7</t>
  </si>
  <si>
    <t>Folder manila</t>
  </si>
  <si>
    <t>ATENCION USUARIO</t>
  </si>
  <si>
    <t>SECRETARIA</t>
  </si>
  <si>
    <t>Alférez de Fragata</t>
  </si>
  <si>
    <t>EI 8</t>
  </si>
  <si>
    <t>Folder colgante para archivo</t>
  </si>
  <si>
    <t>Boligrafo al año por persona</t>
  </si>
  <si>
    <t>CAPITANIA DE PUERTO</t>
  </si>
  <si>
    <t>Técnico Supervisor 1°</t>
  </si>
  <si>
    <t>Faster</t>
  </si>
  <si>
    <t>Goma al año por area</t>
  </si>
  <si>
    <t>Técnico Supervisor 2°</t>
  </si>
  <si>
    <t>N° de personas</t>
  </si>
  <si>
    <t>CANTIDAD DE CAPITANIAS</t>
  </si>
  <si>
    <t>Técnico 1°</t>
  </si>
  <si>
    <t>Borrador al año por área</t>
  </si>
  <si>
    <t>Técnico 2°</t>
  </si>
  <si>
    <t>EI 12</t>
  </si>
  <si>
    <t>Bolígrafo especial para caligrafiado</t>
  </si>
  <si>
    <t>Técnico 3°</t>
  </si>
  <si>
    <t>EI 13</t>
  </si>
  <si>
    <t xml:space="preserve">Oficial de Mar 1° </t>
  </si>
  <si>
    <t>EI 14</t>
  </si>
  <si>
    <t>Cuaderno al año por área</t>
  </si>
  <si>
    <t xml:space="preserve">Oficial de Mar 2° </t>
  </si>
  <si>
    <t>EI 15</t>
  </si>
  <si>
    <t>Resaltador al año por área</t>
  </si>
  <si>
    <t xml:space="preserve">Oficial de Mar 3° </t>
  </si>
  <si>
    <t>EI 16</t>
  </si>
  <si>
    <t xml:space="preserve">Tijera </t>
  </si>
  <si>
    <t>folder de plastico al año por area</t>
  </si>
  <si>
    <t>SPA</t>
  </si>
  <si>
    <t>Grapas al año por área</t>
  </si>
  <si>
    <t>SPB</t>
  </si>
  <si>
    <t>EI 18</t>
  </si>
  <si>
    <t>Cuaderno de Cargo</t>
  </si>
  <si>
    <t xml:space="preserve">Engrapador al año por área </t>
  </si>
  <si>
    <t>SPC</t>
  </si>
  <si>
    <t>EI 19</t>
  </si>
  <si>
    <t>Cuaderno Registro Correspondencia</t>
  </si>
  <si>
    <t>Toner al año por impresora</t>
  </si>
  <si>
    <t>SPD</t>
  </si>
  <si>
    <t>EI 20</t>
  </si>
  <si>
    <t>Cuaderno Control Registro</t>
  </si>
  <si>
    <t>Tampon al año por área técnica</t>
  </si>
  <si>
    <t>SPE</t>
  </si>
  <si>
    <t>EI 21</t>
  </si>
  <si>
    <t>Libro Matrícula Personal Acuático</t>
  </si>
  <si>
    <t xml:space="preserve">Sello por área al año </t>
  </si>
  <si>
    <t>SPF</t>
  </si>
  <si>
    <t>EI 22</t>
  </si>
  <si>
    <t>Libro Matrícula Naves</t>
  </si>
  <si>
    <t>micas por area al año</t>
  </si>
  <si>
    <t>STA</t>
  </si>
  <si>
    <t>EI 23</t>
  </si>
  <si>
    <t>PC por cada persona</t>
  </si>
  <si>
    <t>STB</t>
  </si>
  <si>
    <t>EI 24</t>
  </si>
  <si>
    <t>Impresoras por area</t>
  </si>
  <si>
    <t>STC</t>
  </si>
  <si>
    <t>EI 25</t>
  </si>
  <si>
    <t>impresora por area</t>
  </si>
  <si>
    <t>STD</t>
  </si>
  <si>
    <t>EI 26</t>
  </si>
  <si>
    <t>Sello de Agua</t>
  </si>
  <si>
    <t>Teléfono por área</t>
  </si>
  <si>
    <t>STE</t>
  </si>
  <si>
    <t>EI 27</t>
  </si>
  <si>
    <t>Numerador de Títulos</t>
  </si>
  <si>
    <t>PC por cada área</t>
  </si>
  <si>
    <t>STF</t>
  </si>
  <si>
    <t>EI 28</t>
  </si>
  <si>
    <t>Fechador</t>
  </si>
  <si>
    <t>SAA</t>
  </si>
  <si>
    <t>EI 29</t>
  </si>
  <si>
    <t>SAB</t>
  </si>
  <si>
    <t>EI 30</t>
  </si>
  <si>
    <t>Tóner para impresora</t>
  </si>
  <si>
    <t>SAC</t>
  </si>
  <si>
    <t>EI 31</t>
  </si>
  <si>
    <t>Archivador</t>
  </si>
  <si>
    <t>SAD</t>
  </si>
  <si>
    <t>EI 32</t>
  </si>
  <si>
    <t>Cinta de impresora</t>
  </si>
  <si>
    <t>SAE</t>
  </si>
  <si>
    <t>EI 33</t>
  </si>
  <si>
    <t>Tinta para tampón</t>
  </si>
  <si>
    <t>P PRINC</t>
  </si>
  <si>
    <t>EI 34</t>
  </si>
  <si>
    <t>P ASOCIADO</t>
  </si>
  <si>
    <t>EI 35</t>
  </si>
  <si>
    <t>Ligas</t>
  </si>
  <si>
    <t>P AUX</t>
  </si>
  <si>
    <t>EI 36</t>
  </si>
  <si>
    <t>Sobre cartulina dúplex</t>
  </si>
  <si>
    <t>P PRACT</t>
  </si>
  <si>
    <t>EI 37</t>
  </si>
  <si>
    <t>Sobre manila tamaño A4</t>
  </si>
  <si>
    <t>AGUIRRE Calero Henry Iván</t>
  </si>
  <si>
    <t>EI 38</t>
  </si>
  <si>
    <t>Sobre blanco tamaño A4</t>
  </si>
  <si>
    <t>E/C. CAS</t>
  </si>
  <si>
    <t>EI 39</t>
  </si>
  <si>
    <t>Sobre manila t/oficio</t>
  </si>
  <si>
    <t>GRADOS Allauca Eliana Beatriz</t>
  </si>
  <si>
    <t>EI 40</t>
  </si>
  <si>
    <t>Sobre manila t/carta</t>
  </si>
  <si>
    <t>CHAUCA Alvarado  Idelso</t>
  </si>
  <si>
    <t>EI 41</t>
  </si>
  <si>
    <t>Cartulina duplex (tapa y contratapa)</t>
  </si>
  <si>
    <t>FERNANDEZ Yucra Edit Bertha</t>
  </si>
  <si>
    <t>EI 42</t>
  </si>
  <si>
    <t>Papel kraft</t>
  </si>
  <si>
    <t xml:space="preserve">ALBURQUEQUE Muñoz  Doris </t>
  </si>
  <si>
    <t>EI 43</t>
  </si>
  <si>
    <t>LIMA Ramos Abraham José</t>
  </si>
  <si>
    <t>EI 44</t>
  </si>
  <si>
    <t>Clip grande</t>
  </si>
  <si>
    <t>HERBOZO Tarazona Eduardo</t>
  </si>
  <si>
    <t>EI 45</t>
  </si>
  <si>
    <t>Clips tipo mariposa chico</t>
  </si>
  <si>
    <t>ARELLANO Bocangel Carmen G.</t>
  </si>
  <si>
    <t>EI 46</t>
  </si>
  <si>
    <t>Tarjeta PVC</t>
  </si>
  <si>
    <t>FLORES  Zevallos Carlos Percy</t>
  </si>
  <si>
    <t>EI 47</t>
  </si>
  <si>
    <t>Libreta de Embarco</t>
  </si>
  <si>
    <t xml:space="preserve">PRADO  Estrada Raúl </t>
  </si>
  <si>
    <t>EI 48</t>
  </si>
  <si>
    <t>Lámina de seguridad libreta de embarco</t>
  </si>
  <si>
    <t>LIMAS Carty  Luz Eugenia</t>
  </si>
  <si>
    <t>EI 49</t>
  </si>
  <si>
    <t>Mica de protección libreta de embarco</t>
  </si>
  <si>
    <t>ALVARADO Arica Lissete Milagros</t>
  </si>
  <si>
    <t>EI 50</t>
  </si>
  <si>
    <t>Escritorio</t>
  </si>
  <si>
    <t>Cos-Unit.Depre</t>
  </si>
  <si>
    <t>Depreciación</t>
  </si>
  <si>
    <t>Cos.Anual Deprec</t>
  </si>
  <si>
    <t>LOZADA  Sernaque Robert Victor</t>
  </si>
  <si>
    <t>EI 51</t>
  </si>
  <si>
    <t>Pc</t>
  </si>
  <si>
    <t xml:space="preserve">DELGADO  Cuba  Leyla Magali </t>
  </si>
  <si>
    <t>EI 52</t>
  </si>
  <si>
    <t>PACHECO Vargas Oscar Alexis</t>
  </si>
  <si>
    <t>EI 53</t>
  </si>
  <si>
    <t>Impresora</t>
  </si>
  <si>
    <t>LEAÑO Valdivia Frank</t>
  </si>
  <si>
    <t>EI 54</t>
  </si>
  <si>
    <t>Scanner</t>
  </si>
  <si>
    <t>BARRETO Ccahuana Vicente</t>
  </si>
  <si>
    <t>EI 55</t>
  </si>
  <si>
    <t>Fotocopiadora</t>
  </si>
  <si>
    <t>TELLO Delgado Jorge Delfin</t>
  </si>
  <si>
    <t>EI 56</t>
  </si>
  <si>
    <t>Impresora multifuncional</t>
  </si>
  <si>
    <t>FERRECCIO Bravo Jesus Manuel</t>
  </si>
  <si>
    <t>EI 57</t>
  </si>
  <si>
    <t>N° de Kilowatts</t>
  </si>
  <si>
    <t>CABRERA Calizaya Maura Emperatriz</t>
  </si>
  <si>
    <t>EI 58</t>
  </si>
  <si>
    <t>MULLUNI Velasco Eveling Maria Luisa</t>
  </si>
  <si>
    <t>EI 59</t>
  </si>
  <si>
    <t>Sistema Integrado DICAPI (SID)</t>
  </si>
  <si>
    <t>FLORES Rojas Rosa Alicia</t>
  </si>
  <si>
    <t>EI 60</t>
  </si>
  <si>
    <t>Servicio de Mensajería</t>
  </si>
  <si>
    <t xml:space="preserve">GAVIDIA Arrascue Alejandro Enrique </t>
  </si>
  <si>
    <t>EI 61</t>
  </si>
  <si>
    <t>Servicio de movilidad</t>
  </si>
  <si>
    <t xml:space="preserve">VERA-TUDELA De La Gala Walter R. </t>
  </si>
  <si>
    <t>EI 62</t>
  </si>
  <si>
    <t>Boleta de Liquidación</t>
  </si>
  <si>
    <t>CORDOVA Tudela Juan Enrique</t>
  </si>
  <si>
    <t>EI 63</t>
  </si>
  <si>
    <t>Cartulina Bristol</t>
  </si>
  <si>
    <t>MELGAR Cordova Jean Darlen</t>
  </si>
  <si>
    <t>EI 64</t>
  </si>
  <si>
    <t>Paquete de Inscripción</t>
  </si>
  <si>
    <t>MINA Bellido Miguel</t>
  </si>
  <si>
    <t>EI 65</t>
  </si>
  <si>
    <t>Paquete de Material de Clases</t>
  </si>
  <si>
    <t>MOQUILLAZA Chihua Roland Hernan</t>
  </si>
  <si>
    <t>EI 66</t>
  </si>
  <si>
    <t>Micas</t>
  </si>
  <si>
    <t>CASTILLO Fiestas Roberto Angel</t>
  </si>
  <si>
    <t>EI 67</t>
  </si>
  <si>
    <t>Impresora a Colores</t>
  </si>
  <si>
    <t>RAMIREZ  Rosas Jorge Luis</t>
  </si>
  <si>
    <t>EI 68</t>
  </si>
  <si>
    <t>RAMOS Rodriguez Leonidas Duilio</t>
  </si>
  <si>
    <t>EI 69</t>
  </si>
  <si>
    <t>CCOLLA Oha María Elena</t>
  </si>
  <si>
    <t>EI 70</t>
  </si>
  <si>
    <t>BREÑA Torres Ana Maria</t>
  </si>
  <si>
    <t>EI 71</t>
  </si>
  <si>
    <t>LEMA Osores Carlos</t>
  </si>
  <si>
    <t>EI 72</t>
  </si>
  <si>
    <t>QUINTANA Marsano Jaime Miguel</t>
  </si>
  <si>
    <t>EI 73</t>
  </si>
  <si>
    <t>FERNANDEZ Guichard Carlos</t>
  </si>
  <si>
    <t>EI 74</t>
  </si>
  <si>
    <t>TERUYA Kameko Saori</t>
  </si>
  <si>
    <t>EI 75</t>
  </si>
  <si>
    <t xml:space="preserve">VASQUEZ  Figueroa Milena </t>
  </si>
  <si>
    <t>EI 76</t>
  </si>
  <si>
    <t>MIRANDA Vicini Pedro Jesus</t>
  </si>
  <si>
    <t>EI 77</t>
  </si>
  <si>
    <t>MORALES Olivares Feliciano</t>
  </si>
  <si>
    <t>EI 78</t>
  </si>
  <si>
    <t>ZAPANA Moreno Tania Violeta</t>
  </si>
  <si>
    <t>EI 79</t>
  </si>
  <si>
    <t>DIAZ Minaya Raúl Augusto</t>
  </si>
  <si>
    <t>EI 80</t>
  </si>
  <si>
    <t>ZAMORA Pinedo Lorenzo Sebastian</t>
  </si>
  <si>
    <t>EI 81</t>
  </si>
  <si>
    <t>MARTINEZ Vivas Evelin</t>
  </si>
  <si>
    <t>EI 82</t>
  </si>
  <si>
    <t>BLANCO de Ocsas Dolores Olinda</t>
  </si>
  <si>
    <t>EI 83</t>
  </si>
  <si>
    <t>LOZADA Vera Inés</t>
  </si>
  <si>
    <t>EI 84</t>
  </si>
  <si>
    <t>IPANAQUE Alarcón Marleny</t>
  </si>
  <si>
    <t>EI 85</t>
  </si>
  <si>
    <t>MORALES Pastor Cinthya Vanessa</t>
  </si>
  <si>
    <t>EI 86</t>
  </si>
  <si>
    <t>CONCHA Valencia Carlos</t>
  </si>
  <si>
    <t>EI 87</t>
  </si>
  <si>
    <t>MARENGO Gallardo Luiggie Alberty</t>
  </si>
  <si>
    <t>EI 88</t>
  </si>
  <si>
    <t>PEDEMONTE Hurtado luis Alejandro</t>
  </si>
  <si>
    <t>EI 89</t>
  </si>
  <si>
    <t>OSORES Solier Wilder Yoel</t>
  </si>
  <si>
    <t>EI 90</t>
  </si>
  <si>
    <t>VELA Cardenas Rigoberto</t>
  </si>
  <si>
    <t>EI 91</t>
  </si>
  <si>
    <t>VIVAS de Martinez Albina</t>
  </si>
  <si>
    <t>EI 92</t>
  </si>
  <si>
    <t>ARGUELLO Ayala Rolando</t>
  </si>
  <si>
    <t>EI 93</t>
  </si>
  <si>
    <t>MARTINEZ Vivas Karín</t>
  </si>
  <si>
    <t>EI 94</t>
  </si>
  <si>
    <t>POSAICO Vivanco Cipriano</t>
  </si>
  <si>
    <t>EI 95</t>
  </si>
  <si>
    <t>DEL AGUILA Celis Alicia</t>
  </si>
  <si>
    <t>EI 96</t>
  </si>
  <si>
    <t>BELLIDO Velapatiño Ruth</t>
  </si>
  <si>
    <t>EI 97</t>
  </si>
  <si>
    <t>VELASQUEZ Marutech Javier</t>
  </si>
  <si>
    <t>EI 98</t>
  </si>
  <si>
    <t>BELLIDO Urquizo Edison Alexander</t>
  </si>
  <si>
    <t>EI 99</t>
  </si>
  <si>
    <t>BLAS Luna Nancy Roxana</t>
  </si>
  <si>
    <t>EI 100</t>
  </si>
  <si>
    <t>COBOS Sandoval Charles</t>
  </si>
  <si>
    <t>EI 101</t>
  </si>
  <si>
    <t xml:space="preserve">GANOZA Garayar Joel Benjamin </t>
  </si>
  <si>
    <t>EI 102</t>
  </si>
  <si>
    <t>SARAVIA Garcia Manuel Garcia</t>
  </si>
  <si>
    <t>EI 103</t>
  </si>
  <si>
    <t>AREAS FUNCIONALES DIRECCION DE CONTROL DE ACTIVIDADES ACUATICAS</t>
  </si>
  <si>
    <t>SECRETARÍA</t>
  </si>
  <si>
    <t>DIRECTOR CONTROL</t>
  </si>
  <si>
    <t>JEFATURA TÉCNICA</t>
  </si>
  <si>
    <t>SECRETARÍA DPTO.</t>
  </si>
  <si>
    <t>MATERIAL ACUÁTICO</t>
  </si>
  <si>
    <t>PERSONAL  ACUÁTICO</t>
  </si>
  <si>
    <t>MARINA MERCANTE</t>
  </si>
  <si>
    <t>EST. RECTOR PTO.</t>
  </si>
  <si>
    <t>Boligrafo al año por área</t>
  </si>
  <si>
    <t>DIRECCIÓN DE CONTROL</t>
  </si>
  <si>
    <t>Lápiz al año por área</t>
  </si>
  <si>
    <t>CATEGORÍA</t>
  </si>
  <si>
    <t>PERSUPE</t>
  </si>
  <si>
    <t>Oficiales Almirantes</t>
  </si>
  <si>
    <t>Oficiales Superiores</t>
  </si>
  <si>
    <t>Tóner al año por impresora</t>
  </si>
  <si>
    <t>Tampón al año por área técnica</t>
  </si>
  <si>
    <t>Oficiales Subalternos</t>
  </si>
  <si>
    <t>Pc's</t>
  </si>
  <si>
    <t>Impresoras por área técnica</t>
  </si>
  <si>
    <t>Impresora Multifuncional</t>
  </si>
  <si>
    <t>PC's e Impresora por área</t>
  </si>
  <si>
    <t>Energía Eléctrica</t>
  </si>
  <si>
    <t>PERSUBA</t>
  </si>
  <si>
    <t>Supervisores</t>
  </si>
  <si>
    <t>CANTIDAD DE PERSONAL POR AREAS FUNCIONALES</t>
  </si>
  <si>
    <t>Técnicos</t>
  </si>
  <si>
    <t>DIRECTOR</t>
  </si>
  <si>
    <t>Oficiales de Mar</t>
  </si>
  <si>
    <t>AREAS FUNCIONALES DIRECCION DE MEDIO AMBIENTE</t>
  </si>
  <si>
    <t>RZC</t>
  </si>
  <si>
    <t>PMA</t>
  </si>
  <si>
    <t>MERC.PEL</t>
  </si>
  <si>
    <t>DIRECCIÓN DE MEDIO AMBIENTE</t>
  </si>
  <si>
    <t>Artefacto eléctrico que utiliza normalmente</t>
  </si>
  <si>
    <t>Potencia</t>
  </si>
  <si>
    <t>(Watts)</t>
  </si>
  <si>
    <t>(kilowatts/hora)</t>
  </si>
  <si>
    <t>(kilowatts/minutos)</t>
  </si>
  <si>
    <t>Cocina eléctrica de 4 hornilla</t>
  </si>
  <si>
    <t>4 500</t>
  </si>
  <si>
    <t>Ducha eléctrica</t>
  </si>
  <si>
    <t>3 500</t>
  </si>
  <si>
    <t>Secadora de ropa</t>
  </si>
  <si>
    <t>2 500</t>
  </si>
  <si>
    <t>Aire acondicionado (10 000 BTU - 220 V)</t>
  </si>
  <si>
    <t>1 800</t>
  </si>
  <si>
    <t>Hervidor de agua (Jarra eléctrica)</t>
  </si>
  <si>
    <t>1 500</t>
  </si>
  <si>
    <t>Calentador de agua (terma eléctrica)</t>
  </si>
  <si>
    <t>Aspiradora</t>
  </si>
  <si>
    <t>1 300</t>
  </si>
  <si>
    <t>Horno Eléctrico</t>
  </si>
  <si>
    <t>1 200</t>
  </si>
  <si>
    <t>Lavaplatos</t>
  </si>
  <si>
    <t>Secadora de cabello</t>
  </si>
  <si>
    <t>Blowers (secadora profesional)</t>
  </si>
  <si>
    <t>Horno Microondas</t>
  </si>
  <si>
    <t>Olla arrocera</t>
  </si>
  <si>
    <t>1 000</t>
  </si>
  <si>
    <t>Plancha eléctrica</t>
  </si>
  <si>
    <t>Tostadora</t>
  </si>
  <si>
    <t>AREAS FUNCIONALES DIRECCION DE ASUNTOS LEGALES</t>
  </si>
  <si>
    <t>Waflera</t>
  </si>
  <si>
    <t>APELACIONES</t>
  </si>
  <si>
    <t>ASUNTOS MARITIMOS</t>
  </si>
  <si>
    <t>Fotocopiadora comercial</t>
  </si>
  <si>
    <t>DIRECCIÓN DE ASUNTOS LEGALES</t>
  </si>
  <si>
    <t>Bomba de piscina</t>
  </si>
  <si>
    <t>Electrobomba de 1 HP</t>
  </si>
  <si>
    <t>Cafetera</t>
  </si>
  <si>
    <t>Taladro manual comercial (600 W)</t>
  </si>
  <si>
    <t>Lavadora</t>
  </si>
  <si>
    <t>Congeladora comercial</t>
  </si>
  <si>
    <t>Ventilador de techo</t>
  </si>
  <si>
    <t>Máquina de coser ropa (1/2 HP)</t>
  </si>
  <si>
    <t>Refrigeradora(**)</t>
  </si>
  <si>
    <t>Campana extractora de aire</t>
  </si>
  <si>
    <t>Licuadora</t>
  </si>
  <si>
    <t>Lustradora</t>
  </si>
  <si>
    <t>Congeladora residencial</t>
  </si>
  <si>
    <t>Reflector (floodlight)</t>
  </si>
  <si>
    <t>Computadora (cpu y monitor)</t>
  </si>
  <si>
    <t xml:space="preserve">CANTIDAD DE PERSONAL POR AREAS FUNCIONALES </t>
  </si>
  <si>
    <t>Batidora</t>
  </si>
  <si>
    <t>TV de 21 pulgadas color</t>
  </si>
  <si>
    <t>DVD (Video Digital)</t>
  </si>
  <si>
    <t>Escáner (Digitalizador)</t>
  </si>
  <si>
    <t>Fax</t>
  </si>
  <si>
    <t>AREAS FUNCIONALES DIRECCION EJECUTIVA</t>
  </si>
  <si>
    <t>Equipo de sonido (estéreo)</t>
  </si>
  <si>
    <t>DIRECCIÓN EJECUTIVA</t>
  </si>
  <si>
    <t>Foco incandescente de 100 W</t>
  </si>
  <si>
    <t>TV de 21 pulgadas blanco y negro</t>
  </si>
  <si>
    <t>VHS</t>
  </si>
  <si>
    <t>VCR (Lectora Video)</t>
  </si>
  <si>
    <t>Monitor Computadora</t>
  </si>
  <si>
    <t>Extractor de jugo (exprimidor)</t>
  </si>
  <si>
    <t>Fluorescente de 40 W</t>
  </si>
  <si>
    <t>Fluorescente de 32 W</t>
  </si>
  <si>
    <t>Modem ADSL (Internet)</t>
  </si>
  <si>
    <t>Foco ahorrador 20 W</t>
  </si>
  <si>
    <t>Radio Reloj</t>
  </si>
  <si>
    <t>Timbre de pared con transformador</t>
  </si>
  <si>
    <t>CANTIDADE PERSONAL AREAS FUNCIONALES</t>
  </si>
  <si>
    <t xml:space="preserve">AREAS FUNCIONALES DIRECCION GENERAL </t>
  </si>
  <si>
    <t>OFICIAL SECRET.</t>
  </si>
  <si>
    <t>MESA PARTES</t>
  </si>
  <si>
    <t>TCO. CARGO</t>
  </si>
  <si>
    <t>PULL SAD.</t>
  </si>
  <si>
    <t>DIRECTOR GENERAL</t>
  </si>
  <si>
    <t>DIRECCIÓN GENERAL</t>
  </si>
  <si>
    <t>AREAS FUNCIONALES COMOPERGUARD</t>
  </si>
  <si>
    <t>SECRET</t>
  </si>
  <si>
    <t>CMDTE.</t>
  </si>
  <si>
    <t>JEFATURA</t>
  </si>
  <si>
    <t>AREA TECNICA</t>
  </si>
  <si>
    <t>COMOPERGUARD</t>
  </si>
  <si>
    <t>JEFE</t>
  </si>
  <si>
    <t>Paquete de Admisión</t>
  </si>
  <si>
    <t>Examen Medico</t>
  </si>
  <si>
    <t>División Campaña Publicitaria</t>
  </si>
  <si>
    <t>División de Servicios administrativos del departamento de formación naval</t>
  </si>
  <si>
    <t>tijera al año por área</t>
  </si>
  <si>
    <t>papel carbon al año por área</t>
  </si>
  <si>
    <t>lapiz</t>
  </si>
  <si>
    <t>borrador al año por area</t>
  </si>
  <si>
    <t>camara al año para el area</t>
  </si>
  <si>
    <t>cartulina al año por area</t>
  </si>
  <si>
    <t>clips al año por area</t>
  </si>
  <si>
    <t>sobre manila al año por area</t>
  </si>
  <si>
    <t>PC por cada area</t>
  </si>
  <si>
    <t>telefono por area</t>
  </si>
  <si>
    <t>TEXTO UNICO DE PROCEDIMIENTOS ADMINISTRATIVOS (TUPA)</t>
  </si>
  <si>
    <t>Hoja N° 002</t>
  </si>
  <si>
    <t xml:space="preserve">Nº DE ORDEN </t>
  </si>
  <si>
    <t xml:space="preserve">DENOMINACION DEL PROCEDIMIENTO </t>
  </si>
  <si>
    <t>REQUISITOS</t>
  </si>
  <si>
    <t>DERECHO DE TRAMITACION (*)</t>
  </si>
  <si>
    <t>CALIFICACION</t>
  </si>
  <si>
    <t>PLAZO PARA RESOLVER (en días hábiles)</t>
  </si>
  <si>
    <t>INICIO DEL PROCEDIMIENTO</t>
  </si>
  <si>
    <t>AUTORIDAD COMPETENTE PARA RESOLVER</t>
  </si>
  <si>
    <t>INSTANCIAS DE RESOLUCIÓN DE RECURSOS</t>
  </si>
  <si>
    <t>Número y Denominación</t>
  </si>
  <si>
    <t>Formulario/ Código/ Ubicación</t>
  </si>
  <si>
    <t>(En % UIT)</t>
  </si>
  <si>
    <t>(En S/. )</t>
  </si>
  <si>
    <t>Automático</t>
  </si>
  <si>
    <t>Evaluación Previa</t>
  </si>
  <si>
    <t>RECONSIDERACIÓN</t>
  </si>
  <si>
    <t>APELACIÓN</t>
  </si>
  <si>
    <t xml:space="preserve">Positivo </t>
  </si>
  <si>
    <t>Negativo</t>
  </si>
  <si>
    <t>Inscripción Anual al Concurso de Admisión de Cadetes</t>
  </si>
  <si>
    <r>
      <t xml:space="preserve">I.- </t>
    </r>
    <r>
      <rPr>
        <b/>
        <u val="single"/>
        <sz val="8"/>
        <rFont val="Arial"/>
        <family val="2"/>
      </rPr>
      <t>DE PROCEDENCIA CIVIL</t>
    </r>
  </si>
  <si>
    <t>DEPENDENCIA:</t>
  </si>
  <si>
    <t>X</t>
  </si>
  <si>
    <t>UN (1) día</t>
  </si>
  <si>
    <t xml:space="preserve">División  de Campaña Publicitaria </t>
  </si>
  <si>
    <t>Jefe del Departamento de Formación Académica</t>
  </si>
  <si>
    <t>Director de la Escuela Naval del Perú</t>
  </si>
  <si>
    <t>Director General de Educación de la Marina</t>
  </si>
  <si>
    <t>1.</t>
  </si>
  <si>
    <t>Ser  peruano  (a) de  nacimiento  o  haber  nacido  en  el  extranjero de  padre o   madre  peruanos, siempre que haya  sido inscrito (a) en  el  Consulado  Peruano respectivo durante su minoría de edad, o haya obtenido el Título de  Peruano nacido en extranjero.</t>
  </si>
  <si>
    <t>DIREDUMAR</t>
  </si>
  <si>
    <t>Sito:   Escuela Naval del Perú
Av. Grumete Medina S/N
La Punta - Callao</t>
  </si>
  <si>
    <t>2.</t>
  </si>
  <si>
    <t xml:space="preserve">Estar física y mentalmente sano(a). </t>
  </si>
  <si>
    <t>UNIDAD ORGANICA (1):</t>
  </si>
  <si>
    <t>Teléfono.: 5190400
Anexo: 6233 - 6297 - 6111</t>
  </si>
  <si>
    <t>3.</t>
  </si>
  <si>
    <t>Declaración Jurada simple de no haber sido expulsado (a) de centro superior de estudios y/o Escuela de Formación  de las Fuerzas Armadas o Policia Nacional por la causal "Medida Disciplinaria"  o "Incapacidad Psicofísica".</t>
  </si>
  <si>
    <t>ESNA</t>
  </si>
  <si>
    <t>Horario de Atención:
08:30 a 13:00 hrs. y de 14:00 a 15:45 hrs.
Email:</t>
  </si>
  <si>
    <t>QUINCE  (15) dias plazo para presentar el recurso</t>
  </si>
  <si>
    <t>QUINCE  (15) dias.
Plazo para presentar el recurso</t>
  </si>
  <si>
    <t>4.</t>
  </si>
  <si>
    <t>Edad:</t>
  </si>
  <si>
    <t>CAPITULO I:</t>
  </si>
  <si>
    <t>admisionesna@escuelanaval.edu.pe</t>
  </si>
  <si>
    <t>1)</t>
  </si>
  <si>
    <t xml:space="preserve">Art. 99 de la Ley 23733 publicada  en  el  Diario Oficial "El Peruano el dia 17/12/1983, modificada por por las Leyes 26215, 26241 y 29292.      </t>
  </si>
  <si>
    <t>Mínina 15 años, Máxima 20 años, 11 meses y 29 días . Computados al 31 de Diciembre del año anterior al proceso</t>
  </si>
  <si>
    <t>DEPARTAMENTO DE FORMACION ACADEMICA</t>
  </si>
  <si>
    <t>Fax: 519-0400  -  Anexo 6111</t>
  </si>
  <si>
    <t>TREINTA (30) dias, plazo para resolver el recurso</t>
  </si>
  <si>
    <t>5.</t>
  </si>
  <si>
    <t>Talla:</t>
  </si>
  <si>
    <t>Mínima:</t>
  </si>
  <si>
    <t>CODIGO:</t>
  </si>
  <si>
    <t>1.65 (varones) (*)</t>
  </si>
  <si>
    <t>A-02</t>
  </si>
  <si>
    <t>1.60 (damas) (*)</t>
  </si>
  <si>
    <t>2)</t>
  </si>
  <si>
    <t>Disposición complementaria y transitoria Undécima Ley 28044 publicada en el Diario Oficial "El Peruano, el día 29/07/03.</t>
  </si>
  <si>
    <t>(*)</t>
  </si>
  <si>
    <t>Los Comandos Institucionales de acuerdo a sus requerimientos podrán variar la tabla mínima hasta en UN (1) cm. menos, considerando la edad del postulante, proyectando su futuro desarrollo corporal dentro de la Escuela de Formación (Sólo para postulantes que tengan 15-17 años computados al 31 de Diciembre del año anterior al proceso.</t>
  </si>
  <si>
    <t>Forma de impugnación por el Administrado Art. 208, Ley 27444</t>
  </si>
  <si>
    <t>Forma de impugnación por el Administrado Art. 209, Ley 27444</t>
  </si>
  <si>
    <t>6.</t>
  </si>
  <si>
    <t>Peso:</t>
  </si>
  <si>
    <t xml:space="preserve">      </t>
  </si>
  <si>
    <t>De conformidad con la Tabla Antropométrica.</t>
  </si>
  <si>
    <t>3)</t>
  </si>
  <si>
    <t>Ley que establece el acceso de deportistas de alto nivel a la administración pública, Ley Nº 27674 y su Reglamento D.S. Nº 089-2003-PCM, publicado en el Diario Oficial "El Peruano", el 11/11/2003.</t>
  </si>
  <si>
    <t>7.</t>
  </si>
  <si>
    <t>Ser soltero (a), sin hijos ni dependientes directos.</t>
  </si>
  <si>
    <t>8.</t>
  </si>
  <si>
    <t>No encontrarse en estado de gestanción durante el proceso de admisión.</t>
  </si>
  <si>
    <t>9.</t>
  </si>
  <si>
    <t>Haber culminado los cinco (5) años de educación secundaria.</t>
  </si>
  <si>
    <t>10.</t>
  </si>
  <si>
    <t>Copia certificada del original de la Partida de Nacimiento emitida por el Municipio o Consulado correspondiente (no mayor a un año de antigüedad).</t>
  </si>
  <si>
    <t>11.</t>
  </si>
  <si>
    <t>Declaración Jurada Simple de Soltería, no tener hijos, ni tener dependientes legales.</t>
  </si>
  <si>
    <t>12.</t>
  </si>
  <si>
    <t>Declaración Jurada Simple Domiciliaria (Adjuntar copia de recibo de luz o agua último mes)</t>
  </si>
  <si>
    <t>4)</t>
  </si>
  <si>
    <t>Resolución Ministerial 070-2007-DE/SG publicada en el Diario Oficial "El Peruano" el día 02/02/07</t>
  </si>
  <si>
    <t>13.</t>
  </si>
  <si>
    <t>Copia Boleta de Inscripción ó Libreta Militar y Documento Nacional de Identidad (*).</t>
  </si>
  <si>
    <t>14.</t>
  </si>
  <si>
    <t xml:space="preserve">Certificado de estudios secundarios completos (Original). </t>
  </si>
  <si>
    <t>15.</t>
  </si>
  <si>
    <t xml:space="preserve">Nueve Fotografías de frente y Seis de perfil a color, fondo blanco, tamaño pasaporte. (tenida: Terno / Sastre). </t>
  </si>
  <si>
    <t>16.</t>
  </si>
  <si>
    <t>Certificado de Antecedentes Penales ( Con fecha reciente no mayor de 30 días ) expedido por el Poder Judicial</t>
  </si>
  <si>
    <t>5)</t>
  </si>
  <si>
    <t>17.</t>
  </si>
  <si>
    <t>Certificado de Antecedentes Policiales para mayores de 18 años, con fecha reciente no mayor de 30 días.</t>
  </si>
  <si>
    <t>18.</t>
  </si>
  <si>
    <t xml:space="preserve"> Declaración Jurada de No estar inscrito en algún partido político para mayores de 18 años. ( ** )  ( * ) </t>
  </si>
  <si>
    <t>19.</t>
  </si>
  <si>
    <t>Certificado  Original  de  Buena  Conducta  emitido  por el  Centro  Educativo  o Centro Superior de Estudio de procedencia.</t>
  </si>
  <si>
    <t>20.</t>
  </si>
  <si>
    <t>Certificado de orden de mérito del colegio de procedencia (para postulantes del 1er. y 2do. puesto).</t>
  </si>
  <si>
    <t>6)</t>
  </si>
  <si>
    <t>Resolucion Ministerial 1458-2008-DE/SG de fecha 03/12/08</t>
  </si>
  <si>
    <t>21.</t>
  </si>
  <si>
    <t>Presentación del comprobante de pago por derecho del concurso de admisión.</t>
  </si>
  <si>
    <t>22.</t>
  </si>
  <si>
    <t>Declaracion Jurada indicando que el postulante no registra enfermedades pre-existentes o antecedentes médicos al ingreso a la Escuela Naval. (*)</t>
  </si>
  <si>
    <t>23.</t>
  </si>
  <si>
    <t>Declaración Jurada de no registrar antecedentes contrarios a la Ley de Servicio Militar o Código de Justicia Militar (*).</t>
  </si>
  <si>
    <t>7)</t>
  </si>
  <si>
    <t>Art. 54º Ley Nº 29248 publicada en el Diario Oficial "El Peruano" el día 28/06/08</t>
  </si>
  <si>
    <t>a.-</t>
  </si>
  <si>
    <t>DE LOS PADRES, TUTOR Y/O APODERADO</t>
  </si>
  <si>
    <t>24.</t>
  </si>
  <si>
    <t>Copia certificada del original de la Partida de Nacimiento emitida por  el Municipio, Registro Nacional de Identidad y  Estado Civil o Consulado correspondiente. (No mayor a un año de  antigüedad)</t>
  </si>
  <si>
    <t xml:space="preserve">     </t>
  </si>
  <si>
    <t>25.</t>
  </si>
  <si>
    <t>Fotocopia del Documento de Identidad Nacional (DNI). (*)</t>
  </si>
  <si>
    <t>26.</t>
  </si>
  <si>
    <t xml:space="preserve">Certificado de Trabajo. </t>
  </si>
  <si>
    <t>8)</t>
  </si>
  <si>
    <t>Art.  1º   de  Ley   29292 publicada en el Diario Oficial "El Peruano", el dia 13/12/08</t>
  </si>
  <si>
    <t>27.</t>
  </si>
  <si>
    <t>Certificado de Defunción del Padre o Madre (en caso de inscripción con tutor)</t>
  </si>
  <si>
    <t>(*)   Documentos que deberán de ser legalizado ante Notario Público o Fedatario ESNA</t>
  </si>
  <si>
    <t>(**) Sólo para postulantes que alcancen vacantes.</t>
  </si>
  <si>
    <t>9)</t>
  </si>
  <si>
    <t>D.S. N° 001-2010 DE/SG  Titulo I, Capítulo V, Artículo 26, inciso g1</t>
  </si>
  <si>
    <t>b.-</t>
  </si>
  <si>
    <t>DOCUMENTOS QUE CONFORMAN EL EXPEDIENTE DE ADMISIÓN , COMPLEMENTARIOS A LOS REQUISITOS PARA LOS POSTULANTES DE PROCEDENCIA CIVIL</t>
  </si>
  <si>
    <t>Solicitud de Inscripción (*). (Para mayores de edad)</t>
  </si>
  <si>
    <t>Autorización de Inscripción (*). (Para menores de edad)</t>
  </si>
  <si>
    <t xml:space="preserve">Compromiso de Aceptación de Resultados de los exámenes  del Proceso de Admisión </t>
  </si>
  <si>
    <t>10)</t>
  </si>
  <si>
    <t>D.S. N° 001-2010 DE/SG  Titulo I, Capítulo V, Artículo 26, inciso h1</t>
  </si>
  <si>
    <t xml:space="preserve">Hoja de Datos Personales del Postulante. </t>
  </si>
  <si>
    <t>Hoja de Datos Personales de los Padres,  Hermanos y Tutor. (Sacar  fotocopia por la cantidad de integrantes que conforman el núcleo familiar)</t>
  </si>
  <si>
    <t>Contrato de Matrícula: Compromiso de Aporte de Cuota de Inversión de Instrucción y Cumplimiento de Normas y Disposiciones Internas al Ingreso a la Escuela Naval (6A y 6B) (*)</t>
  </si>
  <si>
    <t>11)</t>
  </si>
  <si>
    <t>Ley de promoción y desarrollo del deporte, Ley Nº 28036, modificada por la Ley Nº 29544 y su Reglamento D.S. Nº 018-2004-PCM, publicado en el Diario Oficial "El Peruano", el 24/06/2010</t>
  </si>
  <si>
    <t>Declaración Jurada de Antecedentes de Salud de Familiares y  Personales del postulante, así como toma de Conocimiento de las Acciones que se llevarán a cabo en caso se detecten enfermedades ocultas. (Nota informativa) (*).</t>
  </si>
  <si>
    <t>Autorización para practicar análisis toxicológico en el postulante (Mayor de edad).</t>
  </si>
  <si>
    <t>Autorización para practicar análisis toxicológico en el postulante (Menor de edad).</t>
  </si>
  <si>
    <t>Declaración de conocimiento de base legal sobre implicancia de enfermedades o dolencias no advertidas al ingreso de la Marina de Guerra del Perú.</t>
  </si>
  <si>
    <t>Compromiso de  exoneración  de responsabilidad a la Institución en caso ocurra un accidente por negligencia del  Postulante durante el proceso de admisión (*),   (Firma del Padre, Tutor o Apoderado para  menores de edad y del Postulante para mayores de edad).</t>
  </si>
  <si>
    <t>12)</t>
  </si>
  <si>
    <t>Título V del D. L. Nº 1138 publicado en el Diario "Oficial El Peruano", el día 10/12/12</t>
  </si>
  <si>
    <t>Croquis de residencia en Lima y provincias para postulantes del interior.</t>
  </si>
  <si>
    <t>Solicitud para acogerse al beneficio:  Hijos del  personal  Militar en  situación  de  retiro con discapacidad total  y permanente, adquirida en acción de armas, actos del servicio, ocasión del servicio o consecuencia del servicio y fallecidos en el cumplimiento del deber debidamente acreditados con su respectiva Resolución (mayores de edad) (sólo en el caso que corresponda).</t>
  </si>
  <si>
    <t>Solicitud para acogerse al beneficio:  Hijos del  personal  Militar en  situación  de  retiro con discapacidad total  y  permanente, adquirida en acción de armas, actos del servicio, ocasión del servicio o consecuencia del servicio y fallecidos en el cumplimiento del deber debidamente acreditados con su respectiva Resolución  (Menores de edad) (sólo en el caso que corresponda).</t>
  </si>
  <si>
    <t>Notas para el ciudadano.-</t>
  </si>
  <si>
    <t>(*) Indicar al pie de página la forma de pago: Pago en el Banco de la Nación Cuenta Corriente Nº 0000-283975, previa recepción de la Boleta de Liquidación en la Oficina de Tesorería de la Escuela Naval</t>
  </si>
  <si>
    <t>G-02</t>
  </si>
  <si>
    <r>
      <t xml:space="preserve">II.- </t>
    </r>
    <r>
      <rPr>
        <b/>
        <u val="single"/>
        <sz val="8"/>
        <rFont val="Arial"/>
        <family val="2"/>
      </rPr>
      <t>DE PROCEDENCIA MILITAR</t>
    </r>
  </si>
  <si>
    <t>Adicionalmente a los Requisitos solicitados a los postulantes de procedencia Civil, según sea el caso deberán cumplir con lo siguiente:</t>
  </si>
  <si>
    <t xml:space="preserve">Autorización del Comandante de la Unidad, Gran Unidad o Dependencia. </t>
  </si>
  <si>
    <t>Certificado de Antecedentes penales y Judiciales del Consejo Supremo de Justicia Militar por el fuero militar y policial, para el personal de  de tropa y/o licenciados, sub-oficiales  de los institutos de las Fuerzas Armadas y/o Policia Nacional del Perú. (Postulantes que obtengan una vacante)</t>
  </si>
  <si>
    <r>
      <t xml:space="preserve">III.- </t>
    </r>
    <r>
      <rPr>
        <b/>
        <u val="single"/>
        <sz val="8"/>
        <rFont val="Arial"/>
        <family val="2"/>
      </rPr>
      <t>DE LOS POSTULANTES QUE OCUPEN UNA VACANTE</t>
    </r>
  </si>
  <si>
    <t>Compromiso de Honor al incorporarse a la Escuela Naval del Perú.</t>
  </si>
  <si>
    <t>Nombramiento del apoderado (opcional).</t>
  </si>
  <si>
    <t>Compromiso de veracidad de datos.</t>
  </si>
  <si>
    <t>Compromiso de exoneración de responsabilidad a la Institución en caso ocurra un accidente por negligencia del Cadete Aspirante y/o Cadete.</t>
  </si>
  <si>
    <t>Compromiso de aceptación de las disposiciones establecidas en el reglamento interno de la Escuela Naval del Perú (RIEN - 13023).</t>
  </si>
  <si>
    <t>Declaración Jurada de no estar inscrito en ningún Partido Político (para mayores de 18 años).</t>
  </si>
  <si>
    <r>
      <rPr>
        <b/>
        <sz val="8"/>
        <rFont val="Arial"/>
        <family val="2"/>
      </rPr>
      <t xml:space="preserve">IV. </t>
    </r>
    <r>
      <rPr>
        <b/>
        <u val="single"/>
        <sz val="8"/>
        <rFont val="Arial"/>
        <family val="2"/>
      </rPr>
      <t>DEPORTISTAS CALIFICADOS DE ALTO NIVEL</t>
    </r>
  </si>
  <si>
    <t>Adicionalmente a los Requisitos solicitados a los postulantes de procedencia civil, deberán cumplir con lo siguiente:</t>
  </si>
  <si>
    <t>Tener la condición de Deportista Calificado de Alto Nivel, otorgado por el Comité Olímpico Peruano</t>
  </si>
  <si>
    <t>Ser propuesto por la Federación Nacional respectiva y con la aprobación del Instituto Peruano del Deporte.</t>
  </si>
  <si>
    <t>Someterse a una evaluación Especial determinada por la Junta Anual del Proceso de Admisión.</t>
  </si>
  <si>
    <r>
      <rPr>
        <b/>
        <sz val="8"/>
        <rFont val="Arial"/>
        <family val="2"/>
      </rPr>
      <t>V. B</t>
    </r>
    <r>
      <rPr>
        <b/>
        <u val="single"/>
        <sz val="8"/>
        <rFont val="Arial"/>
        <family val="2"/>
      </rPr>
      <t>OLETA DE LIQUIDACION ORIGINAL EXPEDIDA POR LA OFICINA DE TESORERÍA, POR LOS SIGUIENTES CONCEPTOS</t>
    </r>
    <r>
      <rPr>
        <b/>
        <sz val="8"/>
        <rFont val="Arial"/>
        <family val="2"/>
      </rPr>
      <t>:</t>
    </r>
  </si>
  <si>
    <t>a.</t>
  </si>
  <si>
    <t>Derecho de Inscripción (Incluye Prospecto, Expediente de Admisión, Guía del postulante )</t>
  </si>
  <si>
    <t>b.</t>
  </si>
  <si>
    <t xml:space="preserve">Derecho de Exámen Médico: </t>
  </si>
  <si>
    <t>1. Masculino</t>
  </si>
  <si>
    <t>2. Femenino</t>
  </si>
  <si>
    <r>
      <rPr>
        <b/>
        <u val="single"/>
        <sz val="8"/>
        <rFont val="Arial"/>
        <family val="2"/>
      </rPr>
      <t>NOTA</t>
    </r>
    <r>
      <rPr>
        <sz val="8"/>
        <rFont val="Arial"/>
        <family val="2"/>
      </rPr>
      <t>: Los costos del Exámen Médico en las Zonas Navales I, III, IV y V en caso sean superiores a lo contemplado para el presente procedimiento administrativo será consideradas adicionalmente al costo de este procedimiento.</t>
    </r>
  </si>
  <si>
    <r>
      <rPr>
        <b/>
        <sz val="8"/>
        <rFont val="Arial"/>
        <family val="2"/>
      </rPr>
      <t xml:space="preserve">V. </t>
    </r>
    <r>
      <rPr>
        <b/>
        <u val="single"/>
        <sz val="8"/>
        <rFont val="Arial"/>
        <family val="2"/>
      </rPr>
      <t>DERECHO DE TRÁMITE ADMINISTRATIVO</t>
    </r>
  </si>
  <si>
    <t>GRATUITO</t>
  </si>
  <si>
    <r>
      <t>NOTA</t>
    </r>
    <r>
      <rPr>
        <b/>
        <sz val="8"/>
        <rFont val="Arial"/>
        <family val="2"/>
      </rPr>
      <t>:</t>
    </r>
  </si>
  <si>
    <t>1.-</t>
  </si>
  <si>
    <t>Los gastos de la cuota de ingreso será establecida anualmente por Resolución de la  Comandancia General de la Marina, a propuesta del Director de la Escuela Naval, los mismos que deben ser cancelados mediante depósito bancario antes de la fecha prevista para la Incorporación. El incumplimiento de este requisito ocasionará la vacancia de la vacante ocupada, la misma que será ocupada por otro postulante según estricto orden de Mérito obtenido durante el Proceso de Admisión.</t>
  </si>
  <si>
    <t>2.-</t>
  </si>
  <si>
    <t>Las  vacantes  serán  establecidas  anualmente  por  Resolución de la Comandancia General de la Marina a  propuesta del Director General de Educación.</t>
  </si>
  <si>
    <t>3.-</t>
  </si>
  <si>
    <t>Los postulantes que resultasen eliminados en cualquiera de los exámenes derivados del Proceso de Admisión  y efectúen pagos bajo modalidad de depósito bancario, no tendrán derecho a reembolso alguno.</t>
  </si>
  <si>
    <t>4.-</t>
  </si>
  <si>
    <t>Los postulantes que se acogan a la R.M.070-2007-DE/SG de fecha 31/01/07 están exonerados de los pagos por concepto de derecho de inscripción y gasto de la cuota de ingreso.</t>
  </si>
  <si>
    <t>5.-</t>
  </si>
  <si>
    <t>Los Postulantes provenientes del Servicio Militar Voluntario acuartelado de las Instituciones Armadas pagan el 50% por concepto de Derecho de Inscrpción y Gasto por Derecho de Instalación.</t>
  </si>
  <si>
    <t>G-03</t>
  </si>
  <si>
    <t>x</t>
  </si>
  <si>
    <t xml:space="preserve">Papel Bond A 4 </t>
  </si>
  <si>
    <t>Libro de Registro</t>
  </si>
  <si>
    <t>MATERIALES FUNGIBLES</t>
  </si>
  <si>
    <t>Edificios</t>
  </si>
  <si>
    <t>Servicio de Internet</t>
  </si>
  <si>
    <t>COSTOS FIJOS</t>
  </si>
  <si>
    <t>Equipo de cómputo</t>
  </si>
  <si>
    <t>Mobiliario</t>
  </si>
  <si>
    <t>SERVICIOS IDENTIFICABLES</t>
  </si>
  <si>
    <t>MATERIALES NO FUNGIBLE</t>
  </si>
  <si>
    <t>SERVICIOS NO IDENTIFICABLES</t>
  </si>
  <si>
    <t>Servicio de energía eléctrica</t>
  </si>
  <si>
    <t>CONTADOR DE RECURSOS</t>
  </si>
  <si>
    <t>IDENTIFICADOR DE RECURSOS</t>
  </si>
  <si>
    <t>RECURSOS IDENTIFICABLES</t>
  </si>
  <si>
    <t>RECURSOS NO IDENTIFICABLES</t>
  </si>
  <si>
    <t>Genera valor agregado</t>
  </si>
  <si>
    <t xml:space="preserve"> Control</t>
  </si>
  <si>
    <t>Sin valor agregado</t>
  </si>
  <si>
    <t>TOTAL</t>
  </si>
  <si>
    <t>PLAZO (DIAS)</t>
  </si>
  <si>
    <t xml:space="preserve">Apoyo Administrativo </t>
  </si>
  <si>
    <t>ACTIVIDAD</t>
  </si>
  <si>
    <t>PASO</t>
  </si>
  <si>
    <r>
      <rPr>
        <b/>
        <sz val="12"/>
        <rFont val="Calibri Light"/>
        <family val="2"/>
      </rPr>
      <t>UNIDAD DE ORGANIZACIÓN</t>
    </r>
    <r>
      <rPr>
        <b/>
        <sz val="12"/>
        <color indexed="8"/>
        <rFont val="Calibri Light"/>
        <family val="2"/>
      </rPr>
      <t xml:space="preserve">
</t>
    </r>
  </si>
  <si>
    <r>
      <t>REVISIÓ</t>
    </r>
    <r>
      <rPr>
        <b/>
        <sz val="9"/>
        <color indexed="8"/>
        <rFont val="Calibri Light"/>
        <family val="2"/>
      </rPr>
      <t>N</t>
    </r>
  </si>
  <si>
    <t>TIPO DE VALOR</t>
  </si>
  <si>
    <t xml:space="preserve">Secretario/a </t>
  </si>
  <si>
    <r>
      <t>Bolí</t>
    </r>
    <r>
      <rPr>
        <strike/>
        <sz val="10"/>
        <rFont val="Calibri Light"/>
        <family val="2"/>
      </rPr>
      <t>g</t>
    </r>
    <r>
      <rPr>
        <sz val="10"/>
        <rFont val="Calibri Light"/>
        <family val="2"/>
      </rPr>
      <t>ra</t>
    </r>
    <r>
      <rPr>
        <strike/>
        <sz val="10"/>
        <rFont val="Calibri Light"/>
        <family val="2"/>
      </rPr>
      <t>f</t>
    </r>
    <r>
      <rPr>
        <sz val="10"/>
        <rFont val="Calibri Light"/>
        <family val="2"/>
      </rPr>
      <t>o</t>
    </r>
  </si>
  <si>
    <t>Oficina de Trámite Documentario y Archivo o la que haga sus veces</t>
  </si>
  <si>
    <t>Servicio de telefonía</t>
  </si>
  <si>
    <t>Licencias y software</t>
  </si>
  <si>
    <t>Trasladar la solicitud</t>
  </si>
  <si>
    <t>Recibir, registrar la solicitud y derivar al Responsable de Acceso a la Información Pública</t>
  </si>
  <si>
    <t>Recibir, registrar solicitud y derivar</t>
  </si>
  <si>
    <t xml:space="preserve">Trasladar el expediente </t>
  </si>
  <si>
    <t>Unidad de Organización correspondiente</t>
  </si>
  <si>
    <t>Responsable Acceso a la Información Púiblica</t>
  </si>
  <si>
    <t>Jefe de la Unidad de Organización correspondiente</t>
  </si>
  <si>
    <t>Funcionario o servidor poseedor de la información</t>
  </si>
  <si>
    <t>Recibir, verificar la cancelación del costo de reproducción (en caso corresponda), elaborar cargo y entregar información en la modalidad indicada por el ciudadano en la solicitud.</t>
  </si>
  <si>
    <t>Determinar el costo de reproducción y poner a disposición del ciudadano, en caso corresponda.</t>
  </si>
  <si>
    <t>Elaborar documento de respuesta atendiendo lo solicitado y derivar</t>
  </si>
  <si>
    <t>Recibir, registrar documento de respuesta y derivar</t>
  </si>
  <si>
    <t xml:space="preserve">Técnico Trámite Documentario </t>
  </si>
  <si>
    <t>TABLA ASME DEL PROCEDIMIENTO ADMINISTRATIVO ESTANDARIZADO DE  ACCESO A LA INFORMACIÓN PÚBLICA CREADA U OBTENIDA POR LA ENTIDAD QUE SE ENCUENTRE EN SU POSESIÓN O BAJO SU CONTROL  (solicitud presencial)</t>
  </si>
  <si>
    <t>Mantenimiento de equipos de oficina</t>
  </si>
  <si>
    <t>Recibir solicitud por canal no presencial, confirmar recepción, registrar y derivar a la Unidad de Organización responsable de Acceso a la Información Pública</t>
  </si>
  <si>
    <t>Recibir la solicitud</t>
  </si>
  <si>
    <t>Recibir solicitud</t>
  </si>
  <si>
    <t>Revisar el documento de respuesta</t>
  </si>
  <si>
    <t>Verificar el informe de respuesta u otro documento</t>
  </si>
  <si>
    <t>Verificar solicitud</t>
  </si>
  <si>
    <t>Registrar solicitud, entregar cargo y derivar a la Unidad de Organización responsable de Acceso a la Información Pública</t>
  </si>
  <si>
    <t>Firmar el documento de respuesta y derivar</t>
  </si>
  <si>
    <t>DEPRECIACIÓN Y AMORTIZACIÓN DE INTANGIBLES</t>
  </si>
  <si>
    <t>Atender la solicitud, proyectar memorando u otro documento y derivar al área encargada de la información solicitada</t>
  </si>
  <si>
    <t>Atender solicitud, asignar el servidor público para su atención y derivar</t>
  </si>
  <si>
    <t>Esperar para obtener la información</t>
  </si>
  <si>
    <t>Esperar atención de la solicitud</t>
  </si>
  <si>
    <t xml:space="preserve">Esperar atención del expediente </t>
  </si>
  <si>
    <t>Esperar varios documentos para trasladar la solicitud</t>
  </si>
  <si>
    <t xml:space="preserve">Esperar traslado de la solicitud </t>
  </si>
  <si>
    <t>Revisar la solicitud y ubicar la información</t>
  </si>
  <si>
    <t xml:space="preserve">Esperar atención de la solicitud </t>
  </si>
  <si>
    <t>Recibir el informe de respuesta u otro documento</t>
  </si>
  <si>
    <t>Esperar la cancelación del costo de reproducción por el ciudadano</t>
  </si>
  <si>
    <t>TABLA ASME DEL PROCEDIMIENTO ADMINISTRATIVO ESTANDARIZADO DE ACCESO A LA INFORMACIÓN PÚBLICA CREADA U OBTENIDA POR LA ENTIDAD, QUE SE ENCUENTRE EN SU POSESIÓN O BAJO SU CONTROL (recepción de solicitud por canal no presencial)</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</si>
</sst>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0;\-&quot;S/.&quot;#,##0"/>
    <numFmt numFmtId="179" formatCode="&quot;S/.&quot;#,##0;[Red]\-&quot;S/.&quot;#,##0"/>
    <numFmt numFmtId="180" formatCode="&quot;S/.&quot;#,##0.00;\-&quot;S/.&quot;#,##0.00"/>
    <numFmt numFmtId="181" formatCode="&quot;S/.&quot;#,##0.00;[Red]\-&quot;S/.&quot;#,##0.00"/>
    <numFmt numFmtId="182" formatCode="_-&quot;S/.&quot;* #,##0_-;\-&quot;S/.&quot;* #,##0_-;_-&quot;S/.&quot;* &quot;-&quot;_-;_-@_-"/>
    <numFmt numFmtId="183" formatCode="_-&quot;S/.&quot;* #,##0.00_-;\-&quot;S/.&quot;* #,##0.00_-;_-&quot;S/.&quot;* &quot;-&quot;??_-;_-@_-"/>
    <numFmt numFmtId="184" formatCode="_-* #,##0\ _€_-;\-* #,##0\ _€_-;_-* &quot;-&quot;\ _€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quot;€&quot;* #,##0.00_ ;_ &quot;€&quot;* \-#,##0.00_ ;_ &quot;€&quot;* &quot;-&quot;??_ ;_ @_ "/>
    <numFmt numFmtId="192" formatCode="#,##0&quot;mt&quot;"/>
    <numFmt numFmtId="193" formatCode="_(* #,##0.00_);_(* \(#,##0.00\);_(* &quot;-&quot;??_);_(@_)"/>
    <numFmt numFmtId="194" formatCode="0.0000"/>
    <numFmt numFmtId="195" formatCode="_ [$€-2]* #,##0.00_ ;_ [$€-2]* \-#,##0.00_ ;_ [$€-2]* &quot;-&quot;??_ "/>
    <numFmt numFmtId="196" formatCode="_ [$€-2]* #,##0.00_ ;_ [$€-2]* \-#,##0.00_ ;_ [$€-2]* \-??_ "/>
    <numFmt numFmtId="197" formatCode="#,##0.0000"/>
    <numFmt numFmtId="198" formatCode="0&quot;h&quot;\ #0&quot;m&quot;"/>
    <numFmt numFmtId="199" formatCode="#,##0.000000"/>
    <numFmt numFmtId="200" formatCode="#,##0.000"/>
    <numFmt numFmtId="201" formatCode="#,##0.00;[Red]#,##0.00"/>
    <numFmt numFmtId="202" formatCode="0;[Red]0"/>
    <numFmt numFmtId="203" formatCode="0.00000"/>
    <numFmt numFmtId="204" formatCode="00000"/>
    <numFmt numFmtId="205" formatCode="[$-280A]dddd\,\ dd&quot; de &quot;mmmm&quot; de &quot;yyyy"/>
    <numFmt numFmtId="206" formatCode="[$-280A]hh:mm:ss\ AM/PM"/>
    <numFmt numFmtId="207" formatCode="#,##0.0"/>
    <numFmt numFmtId="208" formatCode="0.0"/>
    <numFmt numFmtId="209" formatCode="0.000"/>
  </numFmts>
  <fonts count="96">
    <font>
      <sz val="11"/>
      <color theme="1"/>
      <name val="Calibri"/>
      <family val="2"/>
    </font>
    <font>
      <sz val="11"/>
      <color indexed="8"/>
      <name val="Calibri"/>
      <family val="2"/>
    </font>
    <font>
      <b/>
      <sz val="10"/>
      <color indexed="8"/>
      <name val="Century Gothic"/>
      <family val="2"/>
    </font>
    <font>
      <sz val="11"/>
      <color indexed="8"/>
      <name val="Century Gothic"/>
      <family val="2"/>
    </font>
    <font>
      <b/>
      <sz val="12"/>
      <color indexed="8"/>
      <name val="Century Gothic"/>
      <family val="2"/>
    </font>
    <font>
      <sz val="10"/>
      <name val="Arial"/>
      <family val="2"/>
    </font>
    <font>
      <sz val="6"/>
      <color indexed="8"/>
      <name val="Century Gothic"/>
      <family val="2"/>
    </font>
    <font>
      <sz val="7"/>
      <color indexed="8"/>
      <name val="Century Gothic"/>
      <family val="2"/>
    </font>
    <font>
      <b/>
      <sz val="8"/>
      <name val="Tahoma"/>
      <family val="2"/>
    </font>
    <font>
      <sz val="9"/>
      <name val="Arial"/>
      <family val="2"/>
    </font>
    <font>
      <b/>
      <sz val="9"/>
      <name val="Arial"/>
      <family val="2"/>
    </font>
    <font>
      <sz val="11"/>
      <name val="Arial"/>
      <family val="2"/>
    </font>
    <font>
      <b/>
      <sz val="11"/>
      <color indexed="8"/>
      <name val="Calibri"/>
      <family val="2"/>
    </font>
    <font>
      <b/>
      <sz val="8"/>
      <name val="Arial"/>
      <family val="2"/>
    </font>
    <font>
      <sz val="8"/>
      <name val="Arial"/>
      <family val="2"/>
    </font>
    <font>
      <b/>
      <u val="single"/>
      <sz val="8"/>
      <name val="Arial"/>
      <family val="2"/>
    </font>
    <font>
      <u val="single"/>
      <sz val="8"/>
      <name val="Arial"/>
      <family val="2"/>
    </font>
    <font>
      <sz val="8"/>
      <color indexed="8"/>
      <name val="Arial"/>
      <family val="2"/>
    </font>
    <font>
      <b/>
      <sz val="9"/>
      <color indexed="8"/>
      <name val="Arial"/>
      <family val="2"/>
    </font>
    <font>
      <sz val="9"/>
      <color indexed="8"/>
      <name val="Arial"/>
      <family val="2"/>
    </font>
    <font>
      <b/>
      <sz val="10"/>
      <color indexed="8"/>
      <name val="Calibri Light"/>
      <family val="2"/>
    </font>
    <font>
      <b/>
      <sz val="9"/>
      <color indexed="8"/>
      <name val="Calibri Light"/>
      <family val="2"/>
    </font>
    <font>
      <sz val="11"/>
      <color indexed="8"/>
      <name val="Calibri Light"/>
      <family val="2"/>
    </font>
    <font>
      <sz val="10"/>
      <color indexed="8"/>
      <name val="Calibri Light"/>
      <family val="2"/>
    </font>
    <font>
      <sz val="10"/>
      <name val="Calibri Light"/>
      <family val="2"/>
    </font>
    <font>
      <sz val="9"/>
      <color indexed="8"/>
      <name val="Calibri Light"/>
      <family val="2"/>
    </font>
    <font>
      <sz val="7"/>
      <color indexed="8"/>
      <name val="Calibri Light"/>
      <family val="2"/>
    </font>
    <font>
      <sz val="6"/>
      <color indexed="8"/>
      <name val="Calibri Light"/>
      <family val="2"/>
    </font>
    <font>
      <b/>
      <sz val="12"/>
      <color indexed="8"/>
      <name val="Calibri Light"/>
      <family val="2"/>
    </font>
    <font>
      <b/>
      <sz val="12"/>
      <name val="Calibri Light"/>
      <family val="2"/>
    </font>
    <font>
      <strike/>
      <sz val="10"/>
      <name val="Calibri Light"/>
      <family val="2"/>
    </font>
    <font>
      <sz val="10"/>
      <name val="Century Gothic"/>
      <family val="2"/>
    </font>
    <font>
      <b/>
      <sz val="12"/>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9.9"/>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Tahoma"/>
      <family val="2"/>
    </font>
    <font>
      <sz val="11"/>
      <color indexed="8"/>
      <name val="Arial"/>
      <family val="2"/>
    </font>
    <font>
      <b/>
      <sz val="9"/>
      <color indexed="8"/>
      <name val="Calibri"/>
      <family val="2"/>
    </font>
    <font>
      <b/>
      <sz val="9"/>
      <color indexed="56"/>
      <name val="Calibri"/>
      <family val="2"/>
    </font>
    <font>
      <sz val="8"/>
      <color indexed="62"/>
      <name val="Verdana"/>
      <family val="2"/>
    </font>
    <font>
      <strike/>
      <sz val="9"/>
      <color indexed="10"/>
      <name val="Calibri Light"/>
      <family val="2"/>
    </font>
    <font>
      <b/>
      <sz val="12"/>
      <name val="Cambria"/>
      <family val="1"/>
    </font>
    <font>
      <sz val="10"/>
      <color indexed="10"/>
      <name val="Calibri Light"/>
      <family val="2"/>
    </font>
    <font>
      <b/>
      <strike/>
      <sz val="9"/>
      <color indexed="10"/>
      <name val="Calibri Light"/>
      <family val="2"/>
    </font>
    <font>
      <b/>
      <sz val="8"/>
      <color indexed="8"/>
      <name val="Calibri Light"/>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10"/>
      <color theme="1"/>
      <name val="Tahoma"/>
      <family val="2"/>
    </font>
    <font>
      <sz val="9"/>
      <color theme="1"/>
      <name val="Arial"/>
      <family val="2"/>
    </font>
    <font>
      <sz val="11"/>
      <color theme="1"/>
      <name val="Arial"/>
      <family val="2"/>
    </font>
    <font>
      <b/>
      <sz val="9"/>
      <color theme="1"/>
      <name val="Calibri"/>
      <family val="2"/>
    </font>
    <font>
      <b/>
      <sz val="9"/>
      <color theme="3" tint="-0.4999699890613556"/>
      <name val="Calibri"/>
      <family val="2"/>
    </font>
    <font>
      <sz val="8"/>
      <color rgb="FF2D5A8C"/>
      <name val="Verdana"/>
      <family val="2"/>
    </font>
    <font>
      <b/>
      <sz val="10"/>
      <color theme="1"/>
      <name val="Calibri Light"/>
      <family val="2"/>
    </font>
    <font>
      <strike/>
      <sz val="9"/>
      <color rgb="FFFF0000"/>
      <name val="Calibri Light"/>
      <family val="2"/>
    </font>
    <font>
      <sz val="10"/>
      <color rgb="FF000000"/>
      <name val="Calibri Light"/>
      <family val="2"/>
    </font>
    <font>
      <sz val="10"/>
      <color rgb="FFFF0000"/>
      <name val="Calibri Light"/>
      <family val="2"/>
    </font>
    <font>
      <b/>
      <sz val="12"/>
      <color theme="1"/>
      <name val="Calibri Light"/>
      <family val="2"/>
    </font>
    <font>
      <b/>
      <sz val="8"/>
      <color theme="1"/>
      <name val="Calibri Light"/>
      <family val="2"/>
    </font>
    <font>
      <b/>
      <sz val="9"/>
      <color theme="1"/>
      <name val="Calibri Light"/>
      <family val="2"/>
    </font>
    <font>
      <b/>
      <strike/>
      <sz val="9"/>
      <color rgb="FFFF0000"/>
      <name val="Calibri Light"/>
      <family val="2"/>
    </font>
    <font>
      <b/>
      <sz val="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C000"/>
        <bgColor indexed="64"/>
      </patternFill>
    </fill>
    <fill>
      <patternFill patternType="solid">
        <fgColor rgb="FFE2E6EF"/>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medium"/>
      <top style="medium"/>
      <bottom style="medium"/>
    </border>
    <border>
      <left/>
      <right/>
      <top/>
      <bottom style="thin"/>
    </border>
    <border>
      <left style="thin"/>
      <right/>
      <top style="thin"/>
      <bottom style="thin"/>
    </border>
    <border>
      <left style="medium"/>
      <right style="medium"/>
      <top/>
      <bottom style="thin"/>
    </border>
    <border>
      <left style="medium"/>
      <right style="medium"/>
      <top/>
      <bottom/>
    </border>
    <border>
      <left style="medium"/>
      <right/>
      <top/>
      <bottom/>
    </border>
    <border>
      <left/>
      <right/>
      <top style="medium"/>
      <bottom style="medium"/>
    </border>
    <border>
      <left/>
      <right/>
      <top style="medium"/>
      <bottom/>
    </border>
    <border>
      <left/>
      <right style="medium"/>
      <top/>
      <bottom style="thin"/>
    </border>
    <border>
      <left style="medium"/>
      <right style="medium"/>
      <top style="thin"/>
      <bottom style="medium"/>
    </border>
    <border>
      <left style="medium"/>
      <right style="thin"/>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top style="medium"/>
      <bottom style="thin"/>
    </border>
    <border>
      <left style="thin"/>
      <right/>
      <top style="thin"/>
      <bottom style="medium"/>
    </border>
    <border>
      <left/>
      <right style="thin"/>
      <top style="medium"/>
      <bottom style="thin"/>
    </border>
    <border>
      <left/>
      <right style="thin"/>
      <top style="thin"/>
      <bottom style="thin"/>
    </border>
    <border>
      <left/>
      <right style="thin"/>
      <top style="thin"/>
      <bottom style="medium"/>
    </border>
    <border>
      <left style="thin"/>
      <right style="thin"/>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style="thin"/>
      <right/>
      <top style="thin"/>
      <bottom/>
    </border>
    <border>
      <left/>
      <right style="medium"/>
      <top/>
      <bottom>
        <color indexed="63"/>
      </bottom>
    </border>
    <border>
      <left style="thin"/>
      <right style="thin"/>
      <top>
        <color indexed="63"/>
      </top>
      <bottom style="medium"/>
    </border>
    <border>
      <left style="medium"/>
      <right>
        <color indexed="63"/>
      </right>
      <top style="thin"/>
      <bottom style="thin"/>
    </border>
    <border>
      <left style="thin"/>
      <right/>
      <top>
        <color indexed="63"/>
      </top>
      <bottom style="medium"/>
    </border>
    <border>
      <left style="medium"/>
      <right>
        <color indexed="63"/>
      </right>
      <top style="thin"/>
      <bottom style="medium"/>
    </border>
    <border>
      <left style="thin"/>
      <right style="medium"/>
      <top style="thin"/>
      <bottom>
        <color indexed="63"/>
      </bottom>
    </border>
    <border>
      <left/>
      <right style="thin"/>
      <top style="medium"/>
      <bottom style="medium"/>
    </border>
    <border>
      <left style="medium"/>
      <right/>
      <top style="medium"/>
      <bottom/>
    </border>
    <border>
      <left/>
      <right style="medium"/>
      <top style="medium"/>
      <bottom/>
    </border>
    <border>
      <left>
        <color indexed="63"/>
      </left>
      <right>
        <color indexed="63"/>
      </right>
      <top>
        <color indexed="63"/>
      </top>
      <bottom style="medium"/>
    </border>
    <border>
      <left style="medium"/>
      <right>
        <color indexed="63"/>
      </right>
      <top style="medium"/>
      <bottom style="thin"/>
    </border>
    <border>
      <left>
        <color indexed="63"/>
      </left>
      <right/>
      <top style="medium"/>
      <bottom style="thin"/>
    </border>
    <border>
      <left>
        <color indexed="63"/>
      </left>
      <right style="medium"/>
      <top style="medium"/>
      <bottom style="thin"/>
    </border>
    <border>
      <left/>
      <right style="medium"/>
      <top style="thin"/>
      <bottom style="thin"/>
    </border>
    <border>
      <left style="medium"/>
      <right style="medium"/>
      <top style="medium"/>
      <bottom/>
    </border>
    <border>
      <left style="medium"/>
      <right style="medium"/>
      <top/>
      <bottom style="medium"/>
    </border>
    <border>
      <left style="medium"/>
      <right/>
      <top style="medium"/>
      <bottom style="medium"/>
    </border>
    <border>
      <left style="thin"/>
      <right style="thin"/>
      <top/>
      <bottom style="thin"/>
    </border>
    <border>
      <left style="thin"/>
      <right/>
      <top/>
      <bottom style="thin"/>
    </border>
  </borders>
  <cellStyleXfs count="1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195" fontId="5" fillId="0" borderId="0" applyFont="0" applyFill="0" applyBorder="0" applyAlignment="0" applyProtection="0"/>
    <xf numFmtId="0" fontId="5" fillId="0" borderId="0" applyFont="0" applyFill="0" applyBorder="0" applyAlignment="0" applyProtection="0"/>
    <xf numFmtId="196" fontId="5" fillId="0" borderId="0" applyFill="0" applyBorder="0" applyAlignment="0" applyProtection="0"/>
    <xf numFmtId="196" fontId="5" fillId="0" borderId="0" applyFill="0" applyBorder="0" applyAlignment="0" applyProtection="0"/>
    <xf numFmtId="196" fontId="5" fillId="0" borderId="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93" fontId="5" fillId="0" borderId="0" applyFont="0" applyFill="0" applyBorder="0" applyAlignment="0" applyProtection="0"/>
    <xf numFmtId="199" fontId="5" fillId="0" borderId="0" applyFont="0" applyFill="0" applyBorder="0" applyAlignment="0" applyProtection="0"/>
    <xf numFmtId="194" fontId="1"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7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0" fontId="5" fillId="33"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73" fillId="21" borderId="7"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67" fillId="0" borderId="9" applyNumberFormat="0" applyFill="0" applyAlignment="0" applyProtection="0"/>
    <xf numFmtId="0" fontId="78" fillId="0" borderId="10" applyNumberFormat="0" applyFill="0" applyAlignment="0" applyProtection="0"/>
  </cellStyleXfs>
  <cellXfs count="391">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3" fillId="0" borderId="0" xfId="0" applyFont="1" applyAlignment="1">
      <alignment horizontal="justify" vertical="justify" wrapText="1"/>
    </xf>
    <xf numFmtId="0" fontId="3" fillId="0" borderId="0" xfId="0" applyFont="1" applyAlignment="1">
      <alignment horizontal="center"/>
    </xf>
    <xf numFmtId="0" fontId="0" fillId="0" borderId="0" xfId="0" applyAlignment="1">
      <alignment vertical="center"/>
    </xf>
    <xf numFmtId="0" fontId="12" fillId="34" borderId="11" xfId="132" applyFont="1" applyFill="1" applyBorder="1" applyAlignment="1">
      <alignment horizontal="center" vertical="center" wrapText="1"/>
      <protection/>
    </xf>
    <xf numFmtId="0" fontId="79" fillId="34" borderId="11" xfId="132" applyFont="1" applyFill="1" applyBorder="1" applyAlignment="1">
      <alignment horizontal="center" vertical="center" wrapText="1"/>
      <protection/>
    </xf>
    <xf numFmtId="0" fontId="12" fillId="35" borderId="12" xfId="132" applyFont="1" applyFill="1" applyBorder="1" applyAlignment="1">
      <alignment horizontal="center" vertical="center" wrapText="1"/>
      <protection/>
    </xf>
    <xf numFmtId="0" fontId="79" fillId="36" borderId="11" xfId="0" applyFont="1" applyFill="1" applyBorder="1" applyAlignment="1">
      <alignment horizontal="center" vertical="center"/>
    </xf>
    <xf numFmtId="0" fontId="10" fillId="36" borderId="11" xfId="0" applyFont="1" applyFill="1" applyBorder="1" applyAlignment="1">
      <alignment horizontal="center" vertical="center"/>
    </xf>
    <xf numFmtId="0" fontId="80" fillId="34" borderId="11" xfId="132" applyFont="1" applyFill="1" applyBorder="1" applyAlignment="1">
      <alignment horizontal="left" vertical="center"/>
      <protection/>
    </xf>
    <xf numFmtId="0" fontId="0" fillId="0" borderId="11" xfId="132" applyFont="1" applyBorder="1" applyAlignment="1">
      <alignment horizontal="center" vertical="center"/>
      <protection/>
    </xf>
    <xf numFmtId="4" fontId="0" fillId="0" borderId="11" xfId="132" applyNumberFormat="1" applyFont="1" applyBorder="1" applyAlignment="1">
      <alignment horizontal="center"/>
      <protection/>
    </xf>
    <xf numFmtId="201" fontId="12" fillId="35" borderId="11" xfId="132" applyNumberFormat="1" applyFont="1" applyFill="1" applyBorder="1" applyAlignment="1">
      <alignment horizontal="center" vertical="center"/>
      <protection/>
    </xf>
    <xf numFmtId="202" fontId="81" fillId="0" borderId="11" xfId="132" applyNumberFormat="1" applyFont="1" applyFill="1" applyBorder="1" applyAlignment="1">
      <alignment horizontal="center" vertical="center"/>
      <protection/>
    </xf>
    <xf numFmtId="0" fontId="82" fillId="36" borderId="11" xfId="0" applyFont="1" applyFill="1" applyBorder="1" applyAlignment="1">
      <alignment horizontal="center"/>
    </xf>
    <xf numFmtId="0" fontId="11" fillId="5" borderId="11" xfId="0" applyFont="1" applyFill="1" applyBorder="1" applyAlignment="1">
      <alignment/>
    </xf>
    <xf numFmtId="0" fontId="82" fillId="5" borderId="11" xfId="0" applyFont="1" applyFill="1" applyBorder="1" applyAlignment="1">
      <alignment/>
    </xf>
    <xf numFmtId="3" fontId="82" fillId="5" borderId="11" xfId="0" applyNumberFormat="1" applyFont="1" applyFill="1" applyBorder="1" applyAlignment="1">
      <alignment/>
    </xf>
    <xf numFmtId="4" fontId="82" fillId="5" borderId="11" xfId="0" applyNumberFormat="1" applyFont="1" applyFill="1" applyBorder="1" applyAlignment="1">
      <alignment/>
    </xf>
    <xf numFmtId="0" fontId="0" fillId="0" borderId="0" xfId="0" applyAlignment="1">
      <alignment textRotation="255" wrapText="1"/>
    </xf>
    <xf numFmtId="0" fontId="78" fillId="37" borderId="13" xfId="0" applyFont="1" applyFill="1" applyBorder="1" applyAlignment="1">
      <alignment horizontal="center" vertical="center"/>
    </xf>
    <xf numFmtId="0" fontId="0" fillId="0" borderId="14" xfId="0" applyBorder="1" applyAlignment="1">
      <alignment textRotation="255" wrapText="1"/>
    </xf>
    <xf numFmtId="0" fontId="83" fillId="36" borderId="13" xfId="0" applyFont="1" applyFill="1" applyBorder="1" applyAlignment="1">
      <alignment horizontal="center" vertical="center"/>
    </xf>
    <xf numFmtId="0" fontId="84" fillId="38" borderId="15" xfId="130" applyFont="1" applyFill="1" applyBorder="1" applyAlignment="1">
      <alignment horizontal="left" vertical="center" wrapText="1" readingOrder="1"/>
      <protection/>
    </xf>
    <xf numFmtId="0" fontId="83" fillId="0" borderId="16" xfId="0" applyFont="1" applyBorder="1" applyAlignment="1">
      <alignment horizontal="center" vertical="center"/>
    </xf>
    <xf numFmtId="0" fontId="83" fillId="0" borderId="17" xfId="0" applyFont="1" applyFill="1" applyBorder="1" applyAlignment="1">
      <alignment horizontal="center" vertical="center"/>
    </xf>
    <xf numFmtId="0" fontId="83" fillId="0" borderId="13" xfId="0" applyFont="1" applyBorder="1" applyAlignment="1">
      <alignment horizontal="center" vertical="center"/>
    </xf>
    <xf numFmtId="0" fontId="80" fillId="34" borderId="11" xfId="132" applyFont="1" applyFill="1" applyBorder="1">
      <alignment/>
      <protection/>
    </xf>
    <xf numFmtId="200" fontId="82" fillId="5" borderId="11" xfId="0" applyNumberFormat="1" applyFont="1" applyFill="1" applyBorder="1" applyAlignment="1">
      <alignment/>
    </xf>
    <xf numFmtId="0" fontId="83" fillId="0" borderId="18" xfId="0" applyFont="1" applyFill="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0" xfId="0" applyBorder="1" applyAlignment="1">
      <alignment/>
    </xf>
    <xf numFmtId="197" fontId="82" fillId="5" borderId="11" xfId="0" applyNumberFormat="1" applyFont="1" applyFill="1" applyBorder="1" applyAlignment="1">
      <alignment horizontal="right"/>
    </xf>
    <xf numFmtId="0" fontId="0" fillId="34" borderId="11" xfId="132" applyFont="1" applyFill="1" applyBorder="1">
      <alignment/>
      <protection/>
    </xf>
    <xf numFmtId="0" fontId="0" fillId="0" borderId="11" xfId="132" applyFont="1" applyBorder="1" applyAlignment="1">
      <alignment horizontal="center"/>
      <protection/>
    </xf>
    <xf numFmtId="0" fontId="83" fillId="0" borderId="21" xfId="0" applyFont="1" applyBorder="1" applyAlignment="1">
      <alignment horizontal="center" vertical="center"/>
    </xf>
    <xf numFmtId="0" fontId="83" fillId="0" borderId="22" xfId="0" applyFont="1" applyFill="1" applyBorder="1" applyAlignment="1">
      <alignment horizontal="center" vertical="center"/>
    </xf>
    <xf numFmtId="0" fontId="83" fillId="36" borderId="0" xfId="0" applyFont="1" applyFill="1" applyBorder="1" applyAlignment="1">
      <alignment horizontal="center" vertical="center" textRotation="255" wrapText="1"/>
    </xf>
    <xf numFmtId="0" fontId="83" fillId="0" borderId="0" xfId="0" applyFont="1" applyFill="1" applyBorder="1" applyAlignment="1">
      <alignment horizontal="center" vertical="center"/>
    </xf>
    <xf numFmtId="0" fontId="84" fillId="38" borderId="0" xfId="130" applyFont="1" applyFill="1" applyBorder="1" applyAlignment="1">
      <alignment horizontal="left" vertical="center" wrapText="1" readingOrder="1"/>
      <protection/>
    </xf>
    <xf numFmtId="4" fontId="82" fillId="5" borderId="11" xfId="0" applyNumberFormat="1" applyFont="1" applyFill="1" applyBorder="1" applyAlignment="1">
      <alignment horizontal="right"/>
    </xf>
    <xf numFmtId="2" fontId="0" fillId="0" borderId="0" xfId="0" applyNumberFormat="1" applyAlignment="1">
      <alignment horizontal="center" vertical="center"/>
    </xf>
    <xf numFmtId="10" fontId="0" fillId="0" borderId="0" xfId="0" applyNumberFormat="1" applyAlignment="1">
      <alignment horizontal="center" vertical="center"/>
    </xf>
    <xf numFmtId="4" fontId="0" fillId="0" borderId="0" xfId="0" applyNumberFormat="1" applyAlignment="1">
      <alignment/>
    </xf>
    <xf numFmtId="0" fontId="11" fillId="5" borderId="11" xfId="0" applyFont="1" applyFill="1" applyBorder="1" applyAlignment="1">
      <alignment vertical="center" wrapText="1"/>
    </xf>
    <xf numFmtId="0" fontId="82" fillId="5" borderId="11" xfId="0" applyFont="1" applyFill="1" applyBorder="1" applyAlignment="1">
      <alignment vertical="center" wrapText="1"/>
    </xf>
    <xf numFmtId="4" fontId="82" fillId="5" borderId="11" xfId="0" applyNumberFormat="1" applyFont="1" applyFill="1" applyBorder="1" applyAlignment="1">
      <alignment vertical="center" wrapText="1"/>
    </xf>
    <xf numFmtId="2" fontId="0" fillId="0" borderId="11" xfId="0" applyNumberFormat="1" applyBorder="1" applyAlignment="1">
      <alignment horizontal="center" vertical="center" wrapText="1"/>
    </xf>
    <xf numFmtId="10" fontId="0" fillId="0" borderId="11" xfId="0" applyNumberFormat="1" applyBorder="1" applyAlignment="1">
      <alignment horizontal="center" vertical="center" wrapText="1"/>
    </xf>
    <xf numFmtId="4" fontId="0" fillId="0" borderId="11" xfId="0" applyNumberFormat="1" applyBorder="1" applyAlignment="1">
      <alignment vertical="center" wrapText="1"/>
    </xf>
    <xf numFmtId="4" fontId="0" fillId="0" borderId="0" xfId="0" applyNumberFormat="1" applyBorder="1" applyAlignment="1">
      <alignment vertical="center" wrapText="1"/>
    </xf>
    <xf numFmtId="200" fontId="82" fillId="5" borderId="11" xfId="0" applyNumberFormat="1" applyFont="1" applyFill="1" applyBorder="1" applyAlignment="1">
      <alignment vertical="center" wrapText="1"/>
    </xf>
    <xf numFmtId="0" fontId="0" fillId="0" borderId="0" xfId="0" applyAlignment="1">
      <alignment vertical="center" wrapText="1"/>
    </xf>
    <xf numFmtId="4" fontId="82" fillId="5" borderId="12" xfId="0" applyNumberFormat="1" applyFont="1" applyFill="1" applyBorder="1" applyAlignment="1">
      <alignment vertical="center" wrapText="1"/>
    </xf>
    <xf numFmtId="0" fontId="80" fillId="0" borderId="0" xfId="132" applyFont="1">
      <alignment/>
      <protection/>
    </xf>
    <xf numFmtId="177" fontId="80" fillId="0" borderId="0" xfId="122" applyNumberFormat="1" applyFont="1" applyAlignment="1">
      <alignment/>
    </xf>
    <xf numFmtId="0" fontId="0" fillId="0" borderId="0" xfId="0" applyBorder="1" applyAlignment="1">
      <alignment textRotation="255" wrapText="1"/>
    </xf>
    <xf numFmtId="0" fontId="83" fillId="36" borderId="23" xfId="0" applyFont="1" applyFill="1" applyBorder="1" applyAlignment="1">
      <alignment horizontal="center" vertical="center"/>
    </xf>
    <xf numFmtId="0" fontId="83" fillId="36" borderId="24" xfId="0" applyFont="1" applyFill="1" applyBorder="1" applyAlignment="1">
      <alignment vertical="center"/>
    </xf>
    <xf numFmtId="0" fontId="83" fillId="5" borderId="23" xfId="0" applyFont="1" applyFill="1" applyBorder="1" applyAlignment="1">
      <alignment horizontal="center" vertical="center"/>
    </xf>
    <xf numFmtId="0" fontId="83" fillId="5" borderId="25" xfId="0" applyFont="1" applyFill="1" applyBorder="1" applyAlignment="1">
      <alignment horizontal="center" vertical="center"/>
    </xf>
    <xf numFmtId="0" fontId="83" fillId="5" borderId="26" xfId="0" applyFont="1" applyFill="1" applyBorder="1" applyAlignment="1">
      <alignment horizontal="center" vertical="center"/>
    </xf>
    <xf numFmtId="0" fontId="83" fillId="10" borderId="23" xfId="0" applyFont="1" applyFill="1" applyBorder="1" applyAlignment="1">
      <alignment horizontal="center" vertical="center"/>
    </xf>
    <xf numFmtId="0" fontId="83" fillId="10" borderId="25" xfId="0" applyFont="1" applyFill="1" applyBorder="1" applyAlignment="1">
      <alignment horizontal="center" vertical="center"/>
    </xf>
    <xf numFmtId="0" fontId="83" fillId="10" borderId="26" xfId="0" applyFont="1" applyFill="1" applyBorder="1" applyAlignment="1">
      <alignment horizontal="center" vertical="center"/>
    </xf>
    <xf numFmtId="0" fontId="83" fillId="19" borderId="23" xfId="0" applyFont="1" applyFill="1" applyBorder="1" applyAlignment="1">
      <alignment horizontal="center" vertical="center"/>
    </xf>
    <xf numFmtId="0" fontId="83" fillId="19" borderId="25" xfId="0" applyFont="1" applyFill="1" applyBorder="1" applyAlignment="1">
      <alignment horizontal="center" vertical="center"/>
    </xf>
    <xf numFmtId="0" fontId="83" fillId="19" borderId="26" xfId="0" applyFont="1" applyFill="1" applyBorder="1" applyAlignment="1">
      <alignment horizontal="center" vertical="center"/>
    </xf>
    <xf numFmtId="0" fontId="83" fillId="34" borderId="23" xfId="0" applyFont="1" applyFill="1" applyBorder="1" applyAlignment="1">
      <alignment horizontal="center" vertical="center"/>
    </xf>
    <xf numFmtId="0" fontId="83" fillId="34" borderId="26" xfId="0" applyFont="1" applyFill="1" applyBorder="1" applyAlignment="1">
      <alignment horizontal="center" vertical="center"/>
    </xf>
    <xf numFmtId="0" fontId="84" fillId="38" borderId="27" xfId="130" applyFont="1" applyFill="1" applyBorder="1" applyAlignment="1">
      <alignment horizontal="left" vertical="center" wrapText="1" readingOrder="1"/>
      <protection/>
    </xf>
    <xf numFmtId="0" fontId="83" fillId="36" borderId="28" xfId="0" applyFont="1" applyFill="1" applyBorder="1" applyAlignment="1">
      <alignment horizontal="center" vertical="center"/>
    </xf>
    <xf numFmtId="0" fontId="83" fillId="36" borderId="29" xfId="0" applyFont="1" applyFill="1" applyBorder="1" applyAlignment="1">
      <alignment horizontal="center" vertical="center"/>
    </xf>
    <xf numFmtId="0" fontId="83" fillId="5" borderId="28" xfId="0" applyFont="1" applyFill="1" applyBorder="1" applyAlignment="1">
      <alignment horizontal="center" vertical="center"/>
    </xf>
    <xf numFmtId="0" fontId="83" fillId="5" borderId="30" xfId="0" applyFont="1" applyFill="1" applyBorder="1" applyAlignment="1">
      <alignment horizontal="center" vertical="center"/>
    </xf>
    <xf numFmtId="0" fontId="83" fillId="5" borderId="29" xfId="0" applyFont="1" applyFill="1" applyBorder="1" applyAlignment="1">
      <alignment horizontal="center" vertical="center"/>
    </xf>
    <xf numFmtId="0" fontId="83" fillId="10" borderId="28" xfId="0" applyFont="1" applyFill="1" applyBorder="1" applyAlignment="1">
      <alignment horizontal="center" vertical="center"/>
    </xf>
    <xf numFmtId="0" fontId="83" fillId="10" borderId="30" xfId="0" applyFont="1" applyFill="1" applyBorder="1" applyAlignment="1">
      <alignment horizontal="center" vertical="center"/>
    </xf>
    <xf numFmtId="0" fontId="83" fillId="10" borderId="29" xfId="0" applyFont="1" applyFill="1" applyBorder="1" applyAlignment="1">
      <alignment horizontal="center" vertical="center"/>
    </xf>
    <xf numFmtId="0" fontId="83" fillId="19" borderId="28" xfId="0" applyFont="1" applyFill="1" applyBorder="1" applyAlignment="1">
      <alignment horizontal="center" vertical="center"/>
    </xf>
    <xf numFmtId="0" fontId="83" fillId="19" borderId="30" xfId="0" applyFont="1" applyFill="1" applyBorder="1" applyAlignment="1">
      <alignment horizontal="center" vertical="center"/>
    </xf>
    <xf numFmtId="0" fontId="83" fillId="19" borderId="29" xfId="0" applyFont="1" applyFill="1" applyBorder="1" applyAlignment="1">
      <alignment horizontal="center" vertical="center"/>
    </xf>
    <xf numFmtId="0" fontId="83" fillId="19" borderId="0" xfId="0" applyFont="1" applyFill="1" applyBorder="1" applyAlignment="1">
      <alignment horizontal="center" vertical="center"/>
    </xf>
    <xf numFmtId="0" fontId="84" fillId="38" borderId="31" xfId="130" applyFont="1" applyFill="1" applyBorder="1" applyAlignment="1">
      <alignment horizontal="left" vertical="center" wrapText="1" readingOrder="1"/>
      <protection/>
    </xf>
    <xf numFmtId="0" fontId="83" fillId="36" borderId="32" xfId="0" applyFont="1" applyFill="1" applyBorder="1" applyAlignment="1">
      <alignment horizontal="center" vertical="center"/>
    </xf>
    <xf numFmtId="0" fontId="83" fillId="36" borderId="33" xfId="0" applyFont="1" applyFill="1" applyBorder="1" applyAlignment="1">
      <alignment horizontal="center" vertical="center"/>
    </xf>
    <xf numFmtId="0" fontId="83" fillId="5" borderId="32" xfId="0" applyFont="1" applyFill="1" applyBorder="1" applyAlignment="1">
      <alignment horizontal="center" vertical="center"/>
    </xf>
    <xf numFmtId="0" fontId="83" fillId="5" borderId="11" xfId="0" applyFont="1" applyFill="1" applyBorder="1" applyAlignment="1">
      <alignment horizontal="center" vertical="center"/>
    </xf>
    <xf numFmtId="0" fontId="83" fillId="5" borderId="33" xfId="0" applyFont="1" applyFill="1" applyBorder="1" applyAlignment="1">
      <alignment horizontal="center" vertical="center"/>
    </xf>
    <xf numFmtId="0" fontId="83" fillId="10" borderId="32" xfId="0" applyFont="1" applyFill="1" applyBorder="1" applyAlignment="1">
      <alignment horizontal="center" vertical="center"/>
    </xf>
    <xf numFmtId="0" fontId="83" fillId="10" borderId="11" xfId="0" applyFont="1" applyFill="1" applyBorder="1" applyAlignment="1">
      <alignment horizontal="center" vertical="center"/>
    </xf>
    <xf numFmtId="0" fontId="83" fillId="10" borderId="33" xfId="0" applyFont="1" applyFill="1" applyBorder="1" applyAlignment="1">
      <alignment horizontal="center" vertical="center"/>
    </xf>
    <xf numFmtId="0" fontId="83" fillId="19" borderId="32" xfId="0" applyFont="1" applyFill="1" applyBorder="1" applyAlignment="1">
      <alignment horizontal="center" vertical="center"/>
    </xf>
    <xf numFmtId="0" fontId="83" fillId="19" borderId="11" xfId="0" applyFont="1" applyFill="1" applyBorder="1" applyAlignment="1">
      <alignment horizontal="center" vertical="center"/>
    </xf>
    <xf numFmtId="0" fontId="83" fillId="19" borderId="33" xfId="0" applyFont="1" applyFill="1" applyBorder="1" applyAlignment="1">
      <alignment horizontal="center" vertical="center"/>
    </xf>
    <xf numFmtId="0" fontId="80" fillId="0" borderId="11" xfId="132" applyFont="1" applyBorder="1" applyAlignment="1">
      <alignment horizontal="center" vertical="center"/>
      <protection/>
    </xf>
    <xf numFmtId="0" fontId="84" fillId="38" borderId="22" xfId="130" applyFont="1" applyFill="1" applyBorder="1" applyAlignment="1">
      <alignment horizontal="left" vertical="center" wrapText="1" readingOrder="1"/>
      <protection/>
    </xf>
    <xf numFmtId="0" fontId="83" fillId="36" borderId="34" xfId="0" applyFont="1" applyFill="1" applyBorder="1" applyAlignment="1">
      <alignment horizontal="center" vertical="center"/>
    </xf>
    <xf numFmtId="0" fontId="83" fillId="36" borderId="35" xfId="0" applyFont="1" applyFill="1" applyBorder="1" applyAlignment="1">
      <alignment horizontal="center" vertical="center"/>
    </xf>
    <xf numFmtId="0" fontId="83" fillId="5" borderId="34" xfId="0" applyFont="1" applyFill="1" applyBorder="1" applyAlignment="1">
      <alignment horizontal="center" vertical="center"/>
    </xf>
    <xf numFmtId="0" fontId="83" fillId="5" borderId="36" xfId="0" applyFont="1" applyFill="1" applyBorder="1" applyAlignment="1">
      <alignment horizontal="center" vertical="center"/>
    </xf>
    <xf numFmtId="0" fontId="83" fillId="5" borderId="35" xfId="0" applyFont="1" applyFill="1" applyBorder="1" applyAlignment="1">
      <alignment horizontal="center" vertical="center"/>
    </xf>
    <xf numFmtId="0" fontId="83" fillId="10" borderId="34" xfId="0" applyFont="1" applyFill="1" applyBorder="1" applyAlignment="1">
      <alignment horizontal="center" vertical="center"/>
    </xf>
    <xf numFmtId="0" fontId="83" fillId="10" borderId="36" xfId="0" applyFont="1" applyFill="1" applyBorder="1" applyAlignment="1">
      <alignment horizontal="center" vertical="center"/>
    </xf>
    <xf numFmtId="0" fontId="83" fillId="10" borderId="35" xfId="0" applyFont="1" applyFill="1" applyBorder="1" applyAlignment="1">
      <alignment horizontal="center" vertical="center"/>
    </xf>
    <xf numFmtId="0" fontId="83" fillId="19" borderId="34" xfId="0" applyFont="1" applyFill="1" applyBorder="1" applyAlignment="1">
      <alignment horizontal="center" vertical="center"/>
    </xf>
    <xf numFmtId="0" fontId="83" fillId="19" borderId="36" xfId="0" applyFont="1" applyFill="1" applyBorder="1" applyAlignment="1">
      <alignment horizontal="center" vertical="center"/>
    </xf>
    <xf numFmtId="0" fontId="83" fillId="19" borderId="35" xfId="0" applyFont="1" applyFill="1" applyBorder="1" applyAlignment="1">
      <alignment horizontal="center" vertical="center"/>
    </xf>
    <xf numFmtId="0" fontId="80" fillId="0" borderId="11" xfId="132" applyFont="1" applyBorder="1">
      <alignment/>
      <protection/>
    </xf>
    <xf numFmtId="0" fontId="83" fillId="36" borderId="26" xfId="0" applyFont="1" applyFill="1" applyBorder="1" applyAlignment="1">
      <alignment horizontal="center" vertical="center"/>
    </xf>
    <xf numFmtId="0" fontId="83" fillId="10" borderId="37" xfId="0" applyFont="1" applyFill="1" applyBorder="1" applyAlignment="1">
      <alignment horizontal="center" vertical="center"/>
    </xf>
    <xf numFmtId="0" fontId="83" fillId="10" borderId="15" xfId="0" applyFont="1" applyFill="1" applyBorder="1" applyAlignment="1">
      <alignment horizontal="center" vertical="center"/>
    </xf>
    <xf numFmtId="0" fontId="10" fillId="39" borderId="11" xfId="0" applyFont="1" applyFill="1" applyBorder="1" applyAlignment="1">
      <alignment horizontal="center" vertical="center" wrapText="1"/>
    </xf>
    <xf numFmtId="0" fontId="85" fillId="0" borderId="0" xfId="0" applyFont="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2" fontId="9" fillId="0" borderId="11" xfId="0" applyNumberFormat="1" applyFont="1" applyBorder="1" applyAlignment="1" applyProtection="1">
      <alignment horizontal="center" vertical="center" wrapText="1"/>
      <protection locked="0"/>
    </xf>
    <xf numFmtId="2" fontId="0" fillId="0" borderId="11" xfId="0" applyNumberFormat="1" applyBorder="1" applyAlignment="1">
      <alignment horizontal="center" vertical="center"/>
    </xf>
    <xf numFmtId="2" fontId="9" fillId="0" borderId="11" xfId="0" applyNumberFormat="1" applyFont="1" applyBorder="1" applyAlignment="1">
      <alignment horizontal="center" vertical="center" wrapText="1"/>
    </xf>
    <xf numFmtId="0" fontId="83" fillId="10" borderId="38" xfId="0" applyFont="1" applyFill="1" applyBorder="1" applyAlignment="1">
      <alignment horizontal="center" vertical="center"/>
    </xf>
    <xf numFmtId="12" fontId="85" fillId="0" borderId="0" xfId="0" applyNumberFormat="1" applyFont="1" applyAlignment="1">
      <alignment horizontal="center" vertical="center" wrapText="1"/>
    </xf>
    <xf numFmtId="203" fontId="0" fillId="0" borderId="11" xfId="0" applyNumberFormat="1" applyBorder="1" applyAlignment="1">
      <alignment horizontal="center" vertical="center"/>
    </xf>
    <xf numFmtId="16" fontId="85" fillId="0" borderId="0" xfId="0" applyNumberFormat="1" applyFont="1" applyAlignment="1">
      <alignment horizontal="center" vertical="center" wrapText="1"/>
    </xf>
    <xf numFmtId="0" fontId="85" fillId="0" borderId="0" xfId="0" applyFont="1" applyAlignment="1">
      <alignment vertical="center" wrapText="1"/>
    </xf>
    <xf numFmtId="0" fontId="83" fillId="5" borderId="39" xfId="0" applyFont="1" applyFill="1" applyBorder="1" applyAlignment="1">
      <alignment horizontal="center" vertical="center"/>
    </xf>
    <xf numFmtId="0" fontId="83" fillId="10" borderId="13" xfId="0" applyFont="1" applyFill="1" applyBorder="1" applyAlignment="1">
      <alignment horizontal="center" vertical="center"/>
    </xf>
    <xf numFmtId="0" fontId="83" fillId="10" borderId="27" xfId="0" applyFont="1" applyFill="1" applyBorder="1" applyAlignment="1">
      <alignment horizontal="center" vertical="center"/>
    </xf>
    <xf numFmtId="0" fontId="83" fillId="5" borderId="40" xfId="0" applyFont="1" applyFill="1" applyBorder="1" applyAlignment="1">
      <alignment horizontal="center" vertical="center"/>
    </xf>
    <xf numFmtId="0" fontId="83" fillId="10" borderId="31" xfId="0" applyFont="1" applyFill="1" applyBorder="1" applyAlignment="1">
      <alignment horizontal="center" vertical="center"/>
    </xf>
    <xf numFmtId="0" fontId="83" fillId="5" borderId="41" xfId="0" applyFont="1" applyFill="1" applyBorder="1" applyAlignment="1">
      <alignment horizontal="center" vertical="center"/>
    </xf>
    <xf numFmtId="0" fontId="83" fillId="10" borderId="22" xfId="0" applyFont="1" applyFill="1" applyBorder="1" applyAlignment="1">
      <alignment horizontal="center" vertical="center"/>
    </xf>
    <xf numFmtId="0" fontId="11" fillId="5" borderId="12" xfId="0" applyFont="1" applyFill="1" applyBorder="1" applyAlignment="1">
      <alignment vertical="center" wrapText="1"/>
    </xf>
    <xf numFmtId="0" fontId="83" fillId="36" borderId="13" xfId="0" applyFont="1" applyFill="1" applyBorder="1" applyAlignment="1">
      <alignment horizontal="center" vertical="center" wrapText="1"/>
    </xf>
    <xf numFmtId="4" fontId="11" fillId="5" borderId="12" xfId="0" applyNumberFormat="1" applyFont="1" applyFill="1" applyBorder="1" applyAlignment="1">
      <alignment vertical="center" wrapText="1"/>
    </xf>
    <xf numFmtId="4" fontId="11" fillId="5" borderId="11" xfId="0" applyNumberFormat="1" applyFont="1" applyFill="1" applyBorder="1" applyAlignment="1">
      <alignment vertical="center" wrapText="1"/>
    </xf>
    <xf numFmtId="0" fontId="13" fillId="0" borderId="40" xfId="0" applyFont="1" applyBorder="1" applyAlignment="1">
      <alignment horizontal="right"/>
    </xf>
    <xf numFmtId="49" fontId="13" fillId="0" borderId="42" xfId="0" applyNumberFormat="1" applyFont="1" applyFill="1" applyBorder="1" applyAlignment="1">
      <alignment horizontal="center" vertical="center" wrapText="1"/>
    </xf>
    <xf numFmtId="49" fontId="13" fillId="0" borderId="12" xfId="128" applyNumberFormat="1" applyFont="1" applyFill="1" applyBorder="1" applyAlignment="1">
      <alignment horizontal="center" vertical="center" wrapText="1"/>
      <protection/>
    </xf>
    <xf numFmtId="49" fontId="13" fillId="0" borderId="43" xfId="128" applyNumberFormat="1" applyFont="1" applyFill="1" applyBorder="1" applyAlignment="1">
      <alignment horizontal="center" vertical="center" wrapText="1"/>
      <protection/>
    </xf>
    <xf numFmtId="0" fontId="13" fillId="0" borderId="44" xfId="0" applyFont="1" applyFill="1" applyBorder="1" applyAlignment="1">
      <alignment vertical="center"/>
    </xf>
    <xf numFmtId="0" fontId="16" fillId="0" borderId="44" xfId="0" applyFont="1" applyFill="1" applyBorder="1" applyAlignment="1">
      <alignment vertical="center" wrapText="1"/>
    </xf>
    <xf numFmtId="49" fontId="13" fillId="0" borderId="42" xfId="128" applyNumberFormat="1" applyFont="1" applyFill="1" applyBorder="1" applyAlignment="1">
      <alignment horizontal="center" vertical="center" wrapText="1"/>
      <protection/>
    </xf>
    <xf numFmtId="0" fontId="14" fillId="0" borderId="44" xfId="0" applyFont="1" applyFill="1" applyBorder="1" applyAlignment="1">
      <alignment horizontal="center" vertical="center" wrapText="1"/>
    </xf>
    <xf numFmtId="0" fontId="14" fillId="0" borderId="42" xfId="0" applyFont="1" applyFill="1" applyBorder="1" applyAlignment="1">
      <alignment/>
    </xf>
    <xf numFmtId="0" fontId="14" fillId="0" borderId="44" xfId="0" applyFont="1" applyFill="1" applyBorder="1" applyAlignment="1">
      <alignment vertical="center" wrapText="1"/>
    </xf>
    <xf numFmtId="0" fontId="14" fillId="0" borderId="42" xfId="0" applyFont="1" applyFill="1" applyBorder="1" applyAlignment="1">
      <alignment vertical="center" wrapText="1"/>
    </xf>
    <xf numFmtId="49" fontId="13" fillId="0" borderId="45" xfId="128" applyNumberFormat="1" applyFont="1" applyFill="1" applyBorder="1" applyAlignment="1">
      <alignment horizontal="center" vertical="center" wrapText="1"/>
      <protection/>
    </xf>
    <xf numFmtId="0" fontId="14" fillId="0" borderId="46" xfId="0" applyFont="1" applyFill="1" applyBorder="1" applyAlignment="1">
      <alignment/>
    </xf>
    <xf numFmtId="49" fontId="14" fillId="0" borderId="0" xfId="128" applyNumberFormat="1" applyFont="1" applyFill="1" applyBorder="1" applyAlignment="1">
      <alignment horizontal="center" vertical="center" wrapText="1"/>
      <protection/>
    </xf>
    <xf numFmtId="0" fontId="14" fillId="0" borderId="46" xfId="0" applyFont="1" applyFill="1" applyBorder="1" applyAlignment="1">
      <alignment vertical="center" wrapText="1"/>
    </xf>
    <xf numFmtId="49" fontId="13" fillId="0" borderId="12" xfId="0" applyNumberFormat="1" applyFont="1" applyFill="1" applyBorder="1" applyAlignment="1">
      <alignment horizontal="center" vertical="center" wrapText="1"/>
    </xf>
    <xf numFmtId="49" fontId="13" fillId="0" borderId="46" xfId="128" applyNumberFormat="1" applyFont="1" applyFill="1" applyBorder="1" applyAlignment="1">
      <alignment horizontal="center" vertical="center" wrapText="1"/>
      <protection/>
    </xf>
    <xf numFmtId="0" fontId="14" fillId="0" borderId="12" xfId="0" applyFont="1" applyFill="1" applyBorder="1" applyAlignment="1">
      <alignment wrapText="1"/>
    </xf>
    <xf numFmtId="0" fontId="14" fillId="0" borderId="12" xfId="0" applyFont="1" applyFill="1" applyBorder="1" applyAlignment="1">
      <alignment/>
    </xf>
    <xf numFmtId="0" fontId="14" fillId="0" borderId="12" xfId="0" applyFont="1" applyFill="1" applyBorder="1" applyAlignment="1">
      <alignment vertical="center" wrapText="1"/>
    </xf>
    <xf numFmtId="0" fontId="16" fillId="0" borderId="46" xfId="0" applyFont="1" applyFill="1" applyBorder="1" applyAlignment="1">
      <alignment vertical="center" wrapText="1"/>
    </xf>
    <xf numFmtId="49" fontId="14" fillId="0" borderId="45" xfId="128" applyNumberFormat="1" applyFont="1" applyFill="1" applyBorder="1" applyAlignment="1">
      <alignment horizontal="center" vertical="center" wrapText="1"/>
      <protection/>
    </xf>
    <xf numFmtId="0" fontId="14" fillId="0" borderId="46" xfId="0" applyFont="1" applyFill="1" applyBorder="1" applyAlignment="1">
      <alignment horizontal="justify" wrapText="1"/>
    </xf>
    <xf numFmtId="0" fontId="14" fillId="0" borderId="46" xfId="0" applyFont="1" applyFill="1" applyBorder="1" applyAlignment="1">
      <alignment vertical="top" wrapText="1"/>
    </xf>
    <xf numFmtId="0" fontId="14" fillId="0" borderId="12" xfId="0" applyFont="1" applyFill="1" applyBorder="1" applyAlignment="1">
      <alignment vertical="top" wrapText="1"/>
    </xf>
    <xf numFmtId="0" fontId="69" fillId="0" borderId="0" xfId="115" applyFill="1" applyBorder="1" applyAlignment="1">
      <alignment/>
    </xf>
    <xf numFmtId="0" fontId="14" fillId="0" borderId="12" xfId="115" applyFont="1" applyFill="1" applyBorder="1" applyAlignment="1" applyProtection="1">
      <alignment/>
      <protection/>
    </xf>
    <xf numFmtId="0" fontId="14" fillId="0" borderId="0" xfId="0" applyFont="1" applyFill="1" applyBorder="1" applyAlignment="1">
      <alignment/>
    </xf>
    <xf numFmtId="0" fontId="14" fillId="0" borderId="0" xfId="128" applyFont="1" applyFill="1" applyBorder="1">
      <alignment/>
      <protection/>
    </xf>
    <xf numFmtId="0" fontId="14" fillId="0" borderId="46" xfId="0" applyFont="1" applyFill="1" applyBorder="1" applyAlignment="1">
      <alignment horizontal="justify" vertical="center" wrapText="1"/>
    </xf>
    <xf numFmtId="0" fontId="69" fillId="0" borderId="12" xfId="115" applyFill="1" applyBorder="1" applyAlignment="1" applyProtection="1">
      <alignment/>
      <protection/>
    </xf>
    <xf numFmtId="14" fontId="14" fillId="0" borderId="46" xfId="0" applyNumberFormat="1" applyFont="1" applyFill="1" applyBorder="1" applyAlignment="1">
      <alignment horizontal="left"/>
    </xf>
    <xf numFmtId="49" fontId="13" fillId="0" borderId="0" xfId="128" applyNumberFormat="1" applyFont="1" applyFill="1" applyBorder="1" applyAlignment="1">
      <alignment horizontal="center" vertical="center" wrapText="1"/>
      <protection/>
    </xf>
    <xf numFmtId="0" fontId="14" fillId="0" borderId="45" xfId="0" applyFont="1" applyFill="1" applyBorder="1" applyAlignment="1">
      <alignment vertical="center" wrapText="1"/>
    </xf>
    <xf numFmtId="0" fontId="14" fillId="0" borderId="46" xfId="0" applyFont="1" applyFill="1" applyBorder="1" applyAlignment="1">
      <alignment horizontal="left" vertical="center" wrapText="1"/>
    </xf>
    <xf numFmtId="0" fontId="14" fillId="0" borderId="12" xfId="0" applyFont="1" applyFill="1" applyBorder="1" applyAlignment="1">
      <alignment horizontal="left" vertical="center" wrapText="1"/>
    </xf>
    <xf numFmtId="49" fontId="14" fillId="0" borderId="45" xfId="128" applyNumberFormat="1" applyFont="1" applyFill="1" applyBorder="1" applyAlignment="1">
      <alignment vertical="center" wrapText="1"/>
      <protection/>
    </xf>
    <xf numFmtId="0" fontId="14" fillId="0" borderId="46" xfId="128" applyFont="1" applyFill="1" applyBorder="1">
      <alignment/>
      <protection/>
    </xf>
    <xf numFmtId="49" fontId="14" fillId="0" borderId="0" xfId="128" applyNumberFormat="1" applyFont="1" applyFill="1" applyBorder="1" applyAlignment="1">
      <alignment horizontal="justify" vertical="center" wrapText="1"/>
      <protection/>
    </xf>
    <xf numFmtId="49" fontId="14" fillId="0" borderId="46" xfId="128" applyNumberFormat="1" applyFont="1" applyFill="1" applyBorder="1" applyAlignment="1">
      <alignment horizontal="justify" vertical="center" wrapText="1"/>
      <protection/>
    </xf>
    <xf numFmtId="0" fontId="15" fillId="0" borderId="46" xfId="0" applyFont="1" applyFill="1" applyBorder="1" applyAlignment="1">
      <alignment horizontal="justify" vertical="center"/>
    </xf>
    <xf numFmtId="0" fontId="14" fillId="0" borderId="0" xfId="0" applyFont="1" applyFill="1" applyBorder="1" applyAlignment="1">
      <alignment horizontal="justify" wrapText="1"/>
    </xf>
    <xf numFmtId="0" fontId="14" fillId="0" borderId="46" xfId="0" applyFont="1" applyFill="1" applyBorder="1" applyAlignment="1">
      <alignment/>
    </xf>
    <xf numFmtId="0" fontId="15" fillId="0" borderId="46" xfId="0" applyFont="1" applyFill="1" applyBorder="1" applyAlignment="1">
      <alignment horizontal="justify"/>
    </xf>
    <xf numFmtId="0" fontId="14" fillId="0" borderId="12" xfId="128" applyFont="1" applyFill="1" applyBorder="1">
      <alignment/>
      <protection/>
    </xf>
    <xf numFmtId="0" fontId="17" fillId="0" borderId="15" xfId="0" applyFont="1" applyBorder="1" applyAlignment="1">
      <alignment/>
    </xf>
    <xf numFmtId="0" fontId="17" fillId="0" borderId="47" xfId="0" applyFont="1" applyBorder="1" applyAlignment="1">
      <alignment/>
    </xf>
    <xf numFmtId="0" fontId="17" fillId="0" borderId="40" xfId="0" applyFont="1" applyBorder="1" applyAlignment="1">
      <alignment/>
    </xf>
    <xf numFmtId="49" fontId="13" fillId="0" borderId="48" xfId="128" applyNumberFormat="1" applyFont="1" applyFill="1" applyBorder="1" applyAlignment="1">
      <alignment horizontal="center" vertical="center" wrapText="1"/>
      <protection/>
    </xf>
    <xf numFmtId="49" fontId="13" fillId="0" borderId="44" xfId="128" applyNumberFormat="1" applyFont="1" applyFill="1" applyBorder="1" applyAlignment="1">
      <alignment horizontal="center" vertical="center" wrapText="1"/>
      <protection/>
    </xf>
    <xf numFmtId="0" fontId="14" fillId="0" borderId="0" xfId="0" applyFont="1" applyFill="1" applyBorder="1" applyAlignment="1">
      <alignment horizontal="justify" vertical="center" wrapText="1"/>
    </xf>
    <xf numFmtId="0" fontId="13" fillId="0" borderId="46" xfId="0" applyFont="1" applyFill="1" applyBorder="1" applyAlignment="1">
      <alignment vertical="center"/>
    </xf>
    <xf numFmtId="0" fontId="14" fillId="0" borderId="46" xfId="0" applyFont="1" applyFill="1" applyBorder="1" applyAlignment="1">
      <alignment horizontal="center" vertical="center" wrapText="1"/>
    </xf>
    <xf numFmtId="0" fontId="15" fillId="0" borderId="46" xfId="0" applyFont="1" applyFill="1" applyBorder="1" applyAlignment="1">
      <alignment vertical="center"/>
    </xf>
    <xf numFmtId="0" fontId="15" fillId="0" borderId="46" xfId="0" applyFont="1" applyFill="1" applyBorder="1" applyAlignment="1">
      <alignment horizontal="justify" wrapText="1"/>
    </xf>
    <xf numFmtId="0" fontId="14" fillId="0" borderId="46" xfId="0" applyFont="1" applyFill="1" applyBorder="1" applyAlignment="1">
      <alignment wrapText="1"/>
    </xf>
    <xf numFmtId="197" fontId="14" fillId="0" borderId="12" xfId="0" applyNumberFormat="1" applyFont="1" applyFill="1" applyBorder="1" applyAlignment="1">
      <alignment vertical="center" wrapText="1"/>
    </xf>
    <xf numFmtId="0" fontId="14" fillId="0" borderId="46" xfId="0" applyFont="1" applyFill="1" applyBorder="1" applyAlignment="1">
      <alignment horizontal="left" indent="3"/>
    </xf>
    <xf numFmtId="197" fontId="14" fillId="0" borderId="12" xfId="0" applyNumberFormat="1" applyFont="1" applyFill="1" applyBorder="1" applyAlignment="1">
      <alignment horizontal="center" vertical="center" wrapText="1"/>
    </xf>
    <xf numFmtId="0" fontId="15" fillId="0" borderId="46" xfId="0" applyFont="1" applyFill="1" applyBorder="1" applyAlignment="1">
      <alignment/>
    </xf>
    <xf numFmtId="0" fontId="14" fillId="40" borderId="46" xfId="0" applyFont="1" applyFill="1" applyBorder="1" applyAlignment="1">
      <alignment wrapText="1"/>
    </xf>
    <xf numFmtId="0" fontId="7" fillId="40" borderId="0" xfId="0" applyFont="1" applyFill="1" applyAlignment="1">
      <alignment vertical="center"/>
    </xf>
    <xf numFmtId="0" fontId="2" fillId="0" borderId="0" xfId="130" applyFont="1" applyFill="1" applyBorder="1" applyAlignment="1">
      <alignment vertical="center" wrapText="1"/>
      <protection/>
    </xf>
    <xf numFmtId="0" fontId="19" fillId="0" borderId="0" xfId="0" applyFont="1" applyAlignment="1">
      <alignment/>
    </xf>
    <xf numFmtId="0" fontId="19" fillId="0" borderId="0" xfId="0" applyFont="1" applyAlignment="1">
      <alignment horizontal="justify" vertical="justify" wrapText="1"/>
    </xf>
    <xf numFmtId="0" fontId="18" fillId="0" borderId="0" xfId="0" applyFont="1" applyAlignment="1">
      <alignment horizontal="center"/>
    </xf>
    <xf numFmtId="0" fontId="2" fillId="0" borderId="49" xfId="130" applyFont="1" applyFill="1" applyBorder="1" applyAlignment="1">
      <alignment vertical="center" wrapText="1"/>
      <protection/>
    </xf>
    <xf numFmtId="0" fontId="3" fillId="40" borderId="0" xfId="0" applyFont="1" applyFill="1" applyAlignment="1">
      <alignment/>
    </xf>
    <xf numFmtId="0" fontId="19" fillId="40" borderId="0" xfId="0" applyFont="1" applyFill="1" applyAlignment="1">
      <alignment/>
    </xf>
    <xf numFmtId="0" fontId="2" fillId="40" borderId="0" xfId="130" applyFont="1" applyFill="1" applyBorder="1" applyAlignment="1">
      <alignment vertical="center" wrapText="1"/>
      <protection/>
    </xf>
    <xf numFmtId="0" fontId="22" fillId="0" borderId="0" xfId="0" applyFont="1" applyAlignment="1">
      <alignment vertical="center"/>
    </xf>
    <xf numFmtId="0" fontId="22" fillId="0" borderId="0" xfId="0" applyFont="1" applyAlignment="1">
      <alignment horizontal="center" vertical="center"/>
    </xf>
    <xf numFmtId="0" fontId="26" fillId="0" borderId="0" xfId="0" applyFont="1" applyAlignment="1">
      <alignment vertical="center"/>
    </xf>
    <xf numFmtId="0" fontId="26" fillId="40" borderId="0" xfId="0" applyFont="1" applyFill="1" applyAlignment="1">
      <alignment vertical="center"/>
    </xf>
    <xf numFmtId="0" fontId="25" fillId="0" borderId="0" xfId="0" applyFont="1" applyAlignment="1">
      <alignment/>
    </xf>
    <xf numFmtId="0" fontId="22" fillId="0" borderId="0" xfId="0" applyFont="1" applyAlignment="1">
      <alignment/>
    </xf>
    <xf numFmtId="0" fontId="21" fillId="0" borderId="0" xfId="0" applyFont="1" applyAlignment="1">
      <alignment horizontal="center" vertical="center"/>
    </xf>
    <xf numFmtId="0" fontId="27" fillId="0" borderId="0" xfId="0" applyFont="1" applyAlignment="1">
      <alignment vertical="center"/>
    </xf>
    <xf numFmtId="0" fontId="21" fillId="0" borderId="0" xfId="0" applyFont="1" applyAlignment="1">
      <alignment horizontal="center"/>
    </xf>
    <xf numFmtId="0" fontId="25" fillId="40" borderId="0" xfId="0" applyFont="1" applyFill="1" applyAlignment="1">
      <alignment/>
    </xf>
    <xf numFmtId="0" fontId="21" fillId="0" borderId="0" xfId="0" applyFont="1" applyAlignment="1">
      <alignment/>
    </xf>
    <xf numFmtId="3" fontId="25" fillId="0" borderId="0" xfId="0" applyNumberFormat="1" applyFont="1" applyAlignment="1">
      <alignment/>
    </xf>
    <xf numFmtId="0" fontId="86" fillId="0" borderId="11" xfId="0" applyFont="1" applyBorder="1" applyAlignment="1">
      <alignment vertical="center" textRotation="90" readingOrder="1"/>
    </xf>
    <xf numFmtId="0" fontId="24" fillId="0" borderId="11" xfId="0" applyFont="1" applyBorder="1" applyAlignment="1">
      <alignment horizontal="center" vertical="center"/>
    </xf>
    <xf numFmtId="0" fontId="24" fillId="40" borderId="11" xfId="0" applyFont="1" applyFill="1" applyBorder="1" applyAlignment="1">
      <alignment horizontal="center" vertical="center"/>
    </xf>
    <xf numFmtId="0" fontId="24" fillId="0" borderId="11" xfId="0" applyFont="1" applyFill="1" applyBorder="1" applyAlignment="1">
      <alignment horizontal="center" vertical="center" textRotation="90" wrapText="1" readingOrder="1"/>
    </xf>
    <xf numFmtId="0" fontId="87" fillId="0" borderId="0" xfId="0" applyFont="1" applyAlignment="1">
      <alignment/>
    </xf>
    <xf numFmtId="0" fontId="87" fillId="0" borderId="0" xfId="0" applyFont="1" applyAlignment="1">
      <alignment/>
    </xf>
    <xf numFmtId="0" fontId="28" fillId="0" borderId="0" xfId="0" applyFont="1" applyAlignment="1">
      <alignment/>
    </xf>
    <xf numFmtId="0" fontId="24" fillId="0" borderId="11" xfId="0" applyFont="1" applyFill="1" applyBorder="1" applyAlignment="1" applyProtection="1">
      <alignment horizontal="center" vertical="center" textRotation="90" wrapText="1" readingOrder="1"/>
      <protection locked="0"/>
    </xf>
    <xf numFmtId="1" fontId="56" fillId="0" borderId="11" xfId="0" applyNumberFormat="1" applyFont="1" applyFill="1" applyBorder="1" applyAlignment="1">
      <alignment horizontal="center" vertical="center"/>
    </xf>
    <xf numFmtId="0" fontId="23" fillId="0" borderId="11" xfId="130" applyFont="1" applyFill="1" applyBorder="1" applyAlignment="1">
      <alignment horizontal="center" vertical="center"/>
      <protection/>
    </xf>
    <xf numFmtId="0" fontId="24" fillId="0" borderId="11" xfId="130" applyFont="1" applyFill="1" applyBorder="1" applyAlignment="1">
      <alignment horizontal="center" vertical="center"/>
      <protection/>
    </xf>
    <xf numFmtId="0" fontId="23" fillId="40" borderId="11" xfId="130" applyFont="1" applyFill="1" applyBorder="1" applyAlignment="1">
      <alignment horizontal="center" vertical="center"/>
      <protection/>
    </xf>
    <xf numFmtId="0" fontId="24" fillId="40" borderId="11" xfId="130" applyFont="1" applyFill="1" applyBorder="1" applyAlignment="1">
      <alignment horizontal="center" vertical="center"/>
      <protection/>
    </xf>
    <xf numFmtId="0" fontId="24" fillId="0" borderId="33" xfId="0" applyFont="1" applyBorder="1" applyAlignment="1">
      <alignment horizontal="center" vertical="center"/>
    </xf>
    <xf numFmtId="0" fontId="24" fillId="40" borderId="33" xfId="0" applyFont="1" applyFill="1" applyBorder="1" applyAlignment="1">
      <alignment horizontal="center" vertical="center"/>
    </xf>
    <xf numFmtId="0" fontId="24" fillId="0" borderId="15" xfId="0" applyFont="1" applyFill="1" applyBorder="1" applyAlignment="1">
      <alignment horizontal="center" vertical="center" textRotation="90" wrapText="1" readingOrder="1"/>
    </xf>
    <xf numFmtId="0" fontId="23" fillId="40" borderId="15" xfId="130" applyFont="1" applyFill="1" applyBorder="1" applyAlignment="1">
      <alignment horizontal="center" vertical="center"/>
      <protection/>
    </xf>
    <xf numFmtId="0" fontId="24" fillId="0" borderId="40" xfId="0" applyFont="1" applyBorder="1" applyAlignment="1">
      <alignment horizontal="center" vertical="center"/>
    </xf>
    <xf numFmtId="0" fontId="24" fillId="40" borderId="40" xfId="0" applyFont="1" applyFill="1" applyBorder="1" applyAlignment="1">
      <alignment horizontal="center" vertical="center"/>
    </xf>
    <xf numFmtId="0" fontId="86" fillId="0" borderId="33" xfId="0" applyFont="1" applyBorder="1" applyAlignment="1">
      <alignment vertical="center" textRotation="90" readingOrder="1"/>
    </xf>
    <xf numFmtId="3" fontId="20" fillId="0" borderId="50" xfId="0" applyNumberFormat="1" applyFont="1" applyFill="1" applyBorder="1" applyAlignment="1">
      <alignment horizontal="center" vertical="center"/>
    </xf>
    <xf numFmtId="0" fontId="24" fillId="0" borderId="32" xfId="0" applyFont="1" applyFill="1" applyBorder="1" applyAlignment="1" applyProtection="1">
      <alignment horizontal="center" vertical="center" textRotation="90" wrapText="1" readingOrder="1"/>
      <protection locked="0"/>
    </xf>
    <xf numFmtId="0" fontId="24" fillId="0" borderId="33" xfId="0" applyFont="1" applyFill="1" applyBorder="1" applyAlignment="1">
      <alignment horizontal="center" vertical="center" textRotation="90" wrapText="1" readingOrder="1"/>
    </xf>
    <xf numFmtId="0" fontId="23" fillId="40" borderId="33" xfId="130" applyFont="1" applyFill="1" applyBorder="1" applyAlignment="1">
      <alignment horizontal="center" vertical="center"/>
      <protection/>
    </xf>
    <xf numFmtId="0" fontId="23" fillId="40" borderId="36" xfId="130" applyFont="1" applyFill="1" applyBorder="1" applyAlignment="1">
      <alignment horizontal="center" vertical="center"/>
      <protection/>
    </xf>
    <xf numFmtId="0" fontId="23" fillId="40" borderId="35" xfId="130" applyFont="1" applyFill="1" applyBorder="1" applyAlignment="1">
      <alignment horizontal="center" vertical="center"/>
      <protection/>
    </xf>
    <xf numFmtId="0" fontId="88" fillId="40" borderId="51" xfId="0" applyFont="1" applyFill="1" applyBorder="1" applyAlignment="1">
      <alignment horizontal="center" vertical="center" wrapText="1" readingOrder="1"/>
    </xf>
    <xf numFmtId="0" fontId="88" fillId="40" borderId="31" xfId="0" applyFont="1" applyFill="1" applyBorder="1" applyAlignment="1">
      <alignment horizontal="justify" vertical="center" wrapText="1" readingOrder="1"/>
    </xf>
    <xf numFmtId="0" fontId="24" fillId="40" borderId="31" xfId="0" applyFont="1" applyFill="1" applyBorder="1" applyAlignment="1">
      <alignment horizontal="justify" vertical="center" wrapText="1" readingOrder="1"/>
    </xf>
    <xf numFmtId="0" fontId="88" fillId="40" borderId="22" xfId="0" applyFont="1" applyFill="1" applyBorder="1" applyAlignment="1">
      <alignment horizontal="justify" vertical="center" wrapText="1" readingOrder="1"/>
    </xf>
    <xf numFmtId="0" fontId="24" fillId="0" borderId="31" xfId="127" applyFont="1" applyFill="1" applyBorder="1" applyAlignment="1">
      <alignment horizontal="center" vertical="center" wrapText="1"/>
      <protection/>
    </xf>
    <xf numFmtId="0" fontId="24" fillId="40" borderId="31" xfId="127" applyFont="1" applyFill="1" applyBorder="1" applyAlignment="1">
      <alignment horizontal="center" vertical="center" wrapText="1"/>
      <protection/>
    </xf>
    <xf numFmtId="0" fontId="23" fillId="0" borderId="15" xfId="130" applyFont="1" applyFill="1" applyBorder="1" applyAlignment="1">
      <alignment horizontal="center" vertical="center"/>
      <protection/>
    </xf>
    <xf numFmtId="0" fontId="23" fillId="40" borderId="38" xfId="130" applyFont="1" applyFill="1" applyBorder="1" applyAlignment="1">
      <alignment horizontal="center" vertical="center"/>
      <protection/>
    </xf>
    <xf numFmtId="0" fontId="86" fillId="0" borderId="40" xfId="0" applyFont="1" applyBorder="1" applyAlignment="1">
      <alignment vertical="center" textRotation="90" readingOrder="1"/>
    </xf>
    <xf numFmtId="3" fontId="20" fillId="0" borderId="52" xfId="0" applyNumberFormat="1" applyFont="1" applyFill="1" applyBorder="1" applyAlignment="1">
      <alignment horizontal="center" vertical="center"/>
    </xf>
    <xf numFmtId="0" fontId="24" fillId="0" borderId="32" xfId="0" applyFont="1" applyFill="1" applyBorder="1" applyAlignment="1">
      <alignment horizontal="center" vertical="center" textRotation="90" wrapText="1" readingOrder="1"/>
    </xf>
    <xf numFmtId="0" fontId="23" fillId="0" borderId="32" xfId="130" applyFont="1" applyFill="1" applyBorder="1" applyAlignment="1">
      <alignment horizontal="center" vertical="center"/>
      <protection/>
    </xf>
    <xf numFmtId="0" fontId="23" fillId="40" borderId="32" xfId="130" applyFont="1" applyFill="1" applyBorder="1" applyAlignment="1">
      <alignment horizontal="center" vertical="center"/>
      <protection/>
    </xf>
    <xf numFmtId="0" fontId="23" fillId="40" borderId="34" xfId="130" applyFont="1" applyFill="1" applyBorder="1" applyAlignment="1">
      <alignment horizontal="center" vertical="center"/>
      <protection/>
    </xf>
    <xf numFmtId="0" fontId="24" fillId="0" borderId="51" xfId="127" applyFont="1" applyFill="1" applyBorder="1" applyAlignment="1">
      <alignment horizontal="center" vertical="center" wrapText="1"/>
      <protection/>
    </xf>
    <xf numFmtId="0" fontId="24" fillId="40" borderId="51" xfId="127" applyFont="1" applyFill="1" applyBorder="1" applyAlignment="1">
      <alignment horizontal="center" vertical="center" wrapText="1"/>
      <protection/>
    </xf>
    <xf numFmtId="0" fontId="24" fillId="40" borderId="53" xfId="127" applyFont="1" applyFill="1" applyBorder="1" applyAlignment="1">
      <alignment horizontal="center" vertical="center" wrapText="1"/>
      <protection/>
    </xf>
    <xf numFmtId="0" fontId="89" fillId="40" borderId="11" xfId="0" applyFont="1" applyFill="1" applyBorder="1" applyAlignment="1">
      <alignment horizontal="center" vertical="center"/>
    </xf>
    <xf numFmtId="1" fontId="25" fillId="0" borderId="0" xfId="0" applyNumberFormat="1" applyFont="1" applyAlignment="1">
      <alignment/>
    </xf>
    <xf numFmtId="2" fontId="21" fillId="40" borderId="0" xfId="0" applyNumberFormat="1" applyFont="1" applyFill="1" applyAlignment="1">
      <alignment/>
    </xf>
    <xf numFmtId="208" fontId="21" fillId="40" borderId="0" xfId="0" applyNumberFormat="1" applyFont="1" applyFill="1" applyAlignment="1">
      <alignment/>
    </xf>
    <xf numFmtId="0" fontId="24" fillId="0" borderId="31" xfId="0" applyFont="1" applyFill="1" applyBorder="1" applyAlignment="1">
      <alignment horizontal="justify" vertical="center" wrapText="1" readingOrder="1"/>
    </xf>
    <xf numFmtId="0" fontId="24" fillId="40" borderId="51" xfId="0" applyFont="1" applyFill="1" applyBorder="1" applyAlignment="1">
      <alignment horizontal="center" vertical="center" wrapText="1" readingOrder="1"/>
    </xf>
    <xf numFmtId="0" fontId="24" fillId="40" borderId="32" xfId="0" applyFont="1" applyFill="1" applyBorder="1" applyAlignment="1">
      <alignment horizontal="center" vertical="center"/>
    </xf>
    <xf numFmtId="0" fontId="31" fillId="40" borderId="18" xfId="0" applyFont="1" applyFill="1" applyBorder="1" applyAlignment="1">
      <alignment vertical="center"/>
    </xf>
    <xf numFmtId="0" fontId="31" fillId="40" borderId="11" xfId="0" applyFont="1" applyFill="1" applyBorder="1" applyAlignment="1">
      <alignment vertical="center"/>
    </xf>
    <xf numFmtId="0" fontId="24" fillId="40" borderId="34" xfId="0" applyFont="1" applyFill="1" applyBorder="1" applyAlignment="1">
      <alignment horizontal="center" vertical="center"/>
    </xf>
    <xf numFmtId="0" fontId="24" fillId="40" borderId="36" xfId="0" applyFont="1" applyFill="1" applyBorder="1" applyAlignment="1">
      <alignment horizontal="center" vertical="center"/>
    </xf>
    <xf numFmtId="0" fontId="24" fillId="40" borderId="35" xfId="0" applyFont="1" applyFill="1" applyBorder="1" applyAlignment="1">
      <alignment horizontal="center" vertical="center"/>
    </xf>
    <xf numFmtId="0" fontId="24" fillId="40" borderId="32" xfId="130" applyFont="1" applyFill="1" applyBorder="1" applyAlignment="1">
      <alignment horizontal="center" vertical="center"/>
      <protection/>
    </xf>
    <xf numFmtId="0" fontId="24" fillId="40" borderId="15" xfId="130" applyFont="1" applyFill="1" applyBorder="1" applyAlignment="1">
      <alignment horizontal="center" vertical="center"/>
      <protection/>
    </xf>
    <xf numFmtId="0" fontId="24" fillId="40" borderId="33" xfId="130" applyFont="1" applyFill="1" applyBorder="1" applyAlignment="1">
      <alignment horizontal="center" vertical="center"/>
      <protection/>
    </xf>
    <xf numFmtId="0" fontId="24" fillId="40" borderId="44" xfId="0" applyFont="1" applyFill="1" applyBorder="1" applyAlignment="1">
      <alignment horizontal="center" vertical="center"/>
    </xf>
    <xf numFmtId="0" fontId="24" fillId="40" borderId="42" xfId="0" applyFont="1" applyFill="1" applyBorder="1" applyAlignment="1">
      <alignment horizontal="center" vertical="center"/>
    </xf>
    <xf numFmtId="0" fontId="24" fillId="40" borderId="54" xfId="0" applyFont="1" applyFill="1" applyBorder="1" applyAlignment="1">
      <alignment horizontal="center" vertical="center"/>
    </xf>
    <xf numFmtId="3" fontId="20" fillId="0" borderId="23" xfId="0" applyNumberFormat="1" applyFont="1" applyFill="1" applyBorder="1" applyAlignment="1">
      <alignment horizontal="center" vertical="center"/>
    </xf>
    <xf numFmtId="3" fontId="20" fillId="0" borderId="25" xfId="0" applyNumberFormat="1" applyFont="1" applyFill="1" applyBorder="1" applyAlignment="1">
      <alignment horizontal="center" vertical="center"/>
    </xf>
    <xf numFmtId="3" fontId="20" fillId="0" borderId="26" xfId="0" applyNumberFormat="1" applyFont="1" applyFill="1" applyBorder="1" applyAlignment="1">
      <alignment horizontal="center" vertical="center"/>
    </xf>
    <xf numFmtId="3" fontId="20" fillId="0" borderId="55" xfId="0" applyNumberFormat="1" applyFont="1" applyFill="1" applyBorder="1" applyAlignment="1">
      <alignment horizontal="center" vertical="center"/>
    </xf>
    <xf numFmtId="0" fontId="4" fillId="0" borderId="56" xfId="130" applyFont="1" applyFill="1" applyBorder="1" applyAlignment="1">
      <alignment horizontal="center" vertical="center" wrapText="1"/>
      <protection/>
    </xf>
    <xf numFmtId="0" fontId="4" fillId="0" borderId="20" xfId="130" applyFont="1" applyFill="1" applyBorder="1" applyAlignment="1">
      <alignment horizontal="center" vertical="center" wrapText="1"/>
      <protection/>
    </xf>
    <xf numFmtId="0" fontId="4" fillId="0" borderId="57" xfId="130" applyFont="1" applyFill="1" applyBorder="1" applyAlignment="1">
      <alignment horizontal="center" vertical="center" wrapText="1"/>
      <protection/>
    </xf>
    <xf numFmtId="0" fontId="4" fillId="0" borderId="18" xfId="130" applyFont="1" applyFill="1" applyBorder="1" applyAlignment="1">
      <alignment horizontal="center" vertical="center" wrapText="1"/>
      <protection/>
    </xf>
    <xf numFmtId="0" fontId="4" fillId="0" borderId="0" xfId="130" applyFont="1" applyFill="1" applyBorder="1" applyAlignment="1">
      <alignment horizontal="center" vertical="center" wrapText="1"/>
      <protection/>
    </xf>
    <xf numFmtId="0" fontId="4" fillId="0" borderId="49" xfId="130" applyFont="1" applyFill="1" applyBorder="1" applyAlignment="1">
      <alignment horizontal="center" vertical="center" wrapText="1"/>
      <protection/>
    </xf>
    <xf numFmtId="0" fontId="4" fillId="0" borderId="58" xfId="0" applyFont="1" applyBorder="1" applyAlignment="1">
      <alignment horizontal="left"/>
    </xf>
    <xf numFmtId="0" fontId="29" fillId="0" borderId="59"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59" xfId="0" applyFont="1" applyFill="1" applyBorder="1" applyAlignment="1">
      <alignment horizontal="center" vertical="center" textRotation="90"/>
    </xf>
    <xf numFmtId="0" fontId="28" fillId="0" borderId="51" xfId="0" applyFont="1" applyFill="1" applyBorder="1" applyAlignment="1">
      <alignment horizontal="center" vertical="center" textRotation="90"/>
    </xf>
    <xf numFmtId="0" fontId="90" fillId="40" borderId="59" xfId="0" applyFont="1" applyFill="1" applyBorder="1" applyAlignment="1">
      <alignment horizontal="center" vertical="center" wrapText="1"/>
    </xf>
    <xf numFmtId="0" fontId="90" fillId="40" borderId="60" xfId="0" applyFont="1" applyFill="1" applyBorder="1" applyAlignment="1">
      <alignment horizontal="center" vertical="center" wrapText="1"/>
    </xf>
    <xf numFmtId="0" fontId="90" fillId="40" borderId="61" xfId="0" applyFont="1" applyFill="1" applyBorder="1" applyAlignment="1">
      <alignment horizontal="center" vertical="center" wrapText="1"/>
    </xf>
    <xf numFmtId="0" fontId="20" fillId="0" borderId="39" xfId="130" applyFont="1" applyFill="1" applyBorder="1" applyAlignment="1">
      <alignment horizontal="center" vertical="center" wrapText="1"/>
      <protection/>
    </xf>
    <xf numFmtId="0" fontId="20" fillId="0" borderId="30" xfId="130" applyFont="1" applyFill="1" applyBorder="1" applyAlignment="1">
      <alignment horizontal="center" vertical="center" wrapText="1"/>
      <protection/>
    </xf>
    <xf numFmtId="0" fontId="20" fillId="0" borderId="29" xfId="130" applyFont="1" applyFill="1" applyBorder="1" applyAlignment="1">
      <alignment horizontal="center" vertical="center" wrapText="1"/>
      <protection/>
    </xf>
    <xf numFmtId="0" fontId="91" fillId="0" borderId="33" xfId="0" applyFont="1" applyBorder="1" applyAlignment="1">
      <alignment horizontal="center" vertical="center" textRotation="90" readingOrder="1"/>
    </xf>
    <xf numFmtId="0" fontId="21" fillId="0" borderId="32" xfId="0" applyFont="1" applyFill="1" applyBorder="1" applyAlignment="1" applyProtection="1">
      <alignment horizontal="center" vertical="center" wrapText="1" readingOrder="1"/>
      <protection locked="0"/>
    </xf>
    <xf numFmtId="0" fontId="21" fillId="0" borderId="11" xfId="0" applyFont="1" applyFill="1" applyBorder="1" applyAlignment="1" applyProtection="1">
      <alignment horizontal="center" vertical="center" wrapText="1" readingOrder="1"/>
      <protection locked="0"/>
    </xf>
    <xf numFmtId="0" fontId="21" fillId="0" borderId="11" xfId="0" applyFont="1" applyFill="1" applyBorder="1" applyAlignment="1">
      <alignment horizontal="center" vertical="center" wrapText="1"/>
    </xf>
    <xf numFmtId="0" fontId="21" fillId="0" borderId="33" xfId="0" applyFont="1" applyFill="1" applyBorder="1" applyAlignment="1" applyProtection="1">
      <alignment horizontal="center" vertical="center" wrapText="1" readingOrder="1"/>
      <protection locked="0"/>
    </xf>
    <xf numFmtId="0" fontId="21" fillId="0" borderId="32"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90" fillId="40" borderId="51" xfId="0" applyFont="1" applyFill="1" applyBorder="1" applyAlignment="1">
      <alignment horizontal="center" vertical="center" wrapText="1"/>
    </xf>
    <xf numFmtId="0" fontId="90" fillId="40" borderId="47" xfId="0" applyFont="1" applyFill="1" applyBorder="1" applyAlignment="1">
      <alignment horizontal="center" vertical="center" wrapText="1"/>
    </xf>
    <xf numFmtId="0" fontId="90" fillId="40" borderId="62" xfId="0" applyFont="1" applyFill="1" applyBorder="1" applyAlignment="1">
      <alignment horizontal="center" vertical="center" wrapText="1"/>
    </xf>
    <xf numFmtId="0" fontId="92" fillId="0" borderId="40" xfId="0" applyFont="1" applyBorder="1" applyAlignment="1">
      <alignment horizontal="center" vertical="center" textRotation="90"/>
    </xf>
    <xf numFmtId="0" fontId="20" fillId="0" borderId="34" xfId="0" applyFont="1" applyBorder="1" applyAlignment="1">
      <alignment horizontal="center" vertical="center"/>
    </xf>
    <xf numFmtId="0" fontId="20" fillId="0" borderId="50" xfId="0" applyFont="1" applyBorder="1" applyAlignment="1">
      <alignment horizontal="center" vertical="center"/>
    </xf>
    <xf numFmtId="0" fontId="93" fillId="0" borderId="0" xfId="0" applyFont="1" applyAlignment="1">
      <alignment horizontal="center"/>
    </xf>
    <xf numFmtId="0" fontId="21"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92" fillId="0" borderId="33" xfId="0" applyFont="1" applyBorder="1" applyAlignment="1">
      <alignment horizontal="center" vertical="center" textRotation="90"/>
    </xf>
    <xf numFmtId="0" fontId="91" fillId="0" borderId="40" xfId="0" applyFont="1" applyBorder="1" applyAlignment="1">
      <alignment horizontal="center" vertical="center" textRotation="90" readingOrder="1"/>
    </xf>
    <xf numFmtId="0" fontId="91" fillId="0" borderId="11" xfId="0" applyFont="1" applyBorder="1" applyAlignment="1">
      <alignment horizontal="center" vertical="center" textRotation="90" readingOrder="1"/>
    </xf>
    <xf numFmtId="0" fontId="92" fillId="0" borderId="11" xfId="0" applyFont="1" applyBorder="1" applyAlignment="1">
      <alignment horizontal="center" vertical="center" textRotation="90"/>
    </xf>
    <xf numFmtId="0" fontId="21" fillId="0" borderId="33" xfId="0" applyFont="1" applyFill="1" applyBorder="1" applyAlignment="1">
      <alignment horizontal="center" vertical="center" wrapText="1"/>
    </xf>
    <xf numFmtId="0" fontId="32" fillId="40" borderId="56" xfId="130" applyFont="1" applyFill="1" applyBorder="1" applyAlignment="1">
      <alignment horizontal="center" vertical="center" wrapText="1"/>
      <protection/>
    </xf>
    <xf numFmtId="0" fontId="32" fillId="40" borderId="20" xfId="130" applyFont="1" applyFill="1" applyBorder="1" applyAlignment="1">
      <alignment horizontal="center" vertical="center" wrapText="1"/>
      <protection/>
    </xf>
    <xf numFmtId="0" fontId="32" fillId="40" borderId="57" xfId="130" applyFont="1" applyFill="1" applyBorder="1" applyAlignment="1">
      <alignment horizontal="center" vertical="center" wrapText="1"/>
      <protection/>
    </xf>
    <xf numFmtId="0" fontId="32" fillId="40" borderId="18" xfId="130" applyFont="1" applyFill="1" applyBorder="1" applyAlignment="1">
      <alignment horizontal="center" vertical="center" wrapText="1"/>
      <protection/>
    </xf>
    <xf numFmtId="0" fontId="32" fillId="40" borderId="0" xfId="130" applyFont="1" applyFill="1" applyBorder="1" applyAlignment="1">
      <alignment horizontal="center" vertical="center" wrapText="1"/>
      <protection/>
    </xf>
    <xf numFmtId="0" fontId="32" fillId="40" borderId="49" xfId="130" applyFont="1" applyFill="1" applyBorder="1" applyAlignment="1">
      <alignment horizontal="center" vertical="center" wrapText="1"/>
      <protection/>
    </xf>
    <xf numFmtId="0" fontId="83" fillId="36" borderId="63" xfId="0" applyFont="1" applyFill="1" applyBorder="1" applyAlignment="1">
      <alignment horizontal="center" vertical="center" textRotation="255" wrapText="1"/>
    </xf>
    <xf numFmtId="0" fontId="83" fillId="36" borderId="17" xfId="0" applyFont="1" applyFill="1" applyBorder="1" applyAlignment="1">
      <alignment horizontal="center" vertical="center" textRotation="255" wrapText="1"/>
    </xf>
    <xf numFmtId="0" fontId="83" fillId="36" borderId="64" xfId="0" applyFont="1" applyFill="1" applyBorder="1" applyAlignment="1">
      <alignment horizontal="center" vertical="center" textRotation="255" wrapText="1"/>
    </xf>
    <xf numFmtId="0" fontId="78" fillId="37" borderId="65" xfId="0" applyFont="1" applyFill="1" applyBorder="1" applyAlignment="1">
      <alignment horizontal="center" vertical="center"/>
    </xf>
    <xf numFmtId="0" fontId="78" fillId="37" borderId="19" xfId="0" applyFont="1" applyFill="1" applyBorder="1" applyAlignment="1">
      <alignment horizontal="center" vertical="center"/>
    </xf>
    <xf numFmtId="0" fontId="78" fillId="37" borderId="24" xfId="0" applyFont="1" applyFill="1" applyBorder="1" applyAlignment="1">
      <alignment horizontal="center" vertical="center"/>
    </xf>
    <xf numFmtId="0" fontId="94" fillId="37" borderId="65" xfId="0" applyFont="1" applyFill="1" applyBorder="1" applyAlignment="1">
      <alignment horizontal="center" vertical="center"/>
    </xf>
    <xf numFmtId="0" fontId="94" fillId="37" borderId="24" xfId="0" applyFont="1" applyFill="1" applyBorder="1" applyAlignment="1">
      <alignment horizontal="center" vertical="center"/>
    </xf>
    <xf numFmtId="0" fontId="80" fillId="0" borderId="11" xfId="132" applyFont="1" applyBorder="1" applyAlignment="1">
      <alignment horizontal="left" vertical="center"/>
      <protection/>
    </xf>
    <xf numFmtId="0" fontId="0" fillId="0" borderId="11" xfId="0" applyBorder="1" applyAlignment="1">
      <alignment horizontal="left" vertical="center"/>
    </xf>
    <xf numFmtId="0" fontId="10" fillId="39" borderId="11" xfId="0" applyFont="1" applyFill="1" applyBorder="1" applyAlignment="1">
      <alignment horizontal="center" vertical="center" wrapText="1"/>
    </xf>
    <xf numFmtId="0" fontId="0" fillId="0" borderId="11" xfId="0" applyBorder="1" applyAlignment="1">
      <alignment horizontal="center"/>
    </xf>
    <xf numFmtId="0" fontId="80" fillId="0" borderId="11" xfId="132" applyFont="1" applyBorder="1" applyAlignment="1">
      <alignment horizontal="center" vertical="center"/>
      <protection/>
    </xf>
    <xf numFmtId="0" fontId="78" fillId="37" borderId="23" xfId="0" applyFont="1" applyFill="1" applyBorder="1" applyAlignment="1">
      <alignment horizontal="center" vertical="center"/>
    </xf>
    <xf numFmtId="0" fontId="78" fillId="37" borderId="25" xfId="0" applyFont="1" applyFill="1" applyBorder="1" applyAlignment="1">
      <alignment horizontal="center" vertical="center"/>
    </xf>
    <xf numFmtId="0" fontId="78" fillId="37" borderId="26" xfId="0" applyFont="1" applyFill="1" applyBorder="1" applyAlignment="1">
      <alignment horizontal="center" vertical="center"/>
    </xf>
    <xf numFmtId="0" fontId="83" fillId="36" borderId="11" xfId="0" applyFont="1" applyFill="1" applyBorder="1" applyAlignment="1">
      <alignment horizontal="center" vertical="center" textRotation="255" wrapText="1"/>
    </xf>
    <xf numFmtId="49" fontId="13" fillId="0" borderId="42" xfId="128" applyNumberFormat="1" applyFont="1" applyFill="1" applyBorder="1" applyAlignment="1">
      <alignment horizontal="center" vertical="center" wrapText="1"/>
      <protection/>
    </xf>
    <xf numFmtId="49" fontId="13" fillId="0" borderId="12" xfId="128" applyNumberFormat="1" applyFont="1" applyFill="1" applyBorder="1" applyAlignment="1">
      <alignment horizontal="center" vertical="center" wrapText="1"/>
      <protection/>
    </xf>
    <xf numFmtId="49" fontId="13" fillId="0" borderId="66" xfId="128" applyNumberFormat="1" applyFont="1" applyFill="1" applyBorder="1" applyAlignment="1">
      <alignment horizontal="center" vertical="center" wrapText="1"/>
      <protection/>
    </xf>
    <xf numFmtId="49" fontId="13" fillId="0" borderId="11" xfId="0" applyNumberFormat="1" applyFont="1" applyFill="1" applyBorder="1" applyAlignment="1">
      <alignment horizontal="center" vertical="center" wrapText="1"/>
    </xf>
    <xf numFmtId="49" fontId="13" fillId="0" borderId="15" xfId="128" applyNumberFormat="1" applyFont="1" applyFill="1" applyBorder="1" applyAlignment="1">
      <alignment horizontal="center" vertical="center" wrapText="1"/>
      <protection/>
    </xf>
    <xf numFmtId="49" fontId="13" fillId="0" borderId="40" xfId="128" applyNumberFormat="1" applyFont="1" applyFill="1" applyBorder="1" applyAlignment="1">
      <alignment horizontal="center" vertical="center" wrapText="1"/>
      <protection/>
    </xf>
    <xf numFmtId="0" fontId="13" fillId="0" borderId="15" xfId="128" applyFont="1" applyFill="1" applyBorder="1" applyAlignment="1">
      <alignment horizontal="center"/>
      <protection/>
    </xf>
    <xf numFmtId="0" fontId="13" fillId="0" borderId="47" xfId="128" applyFont="1" applyFill="1" applyBorder="1" applyAlignment="1">
      <alignment horizontal="center"/>
      <protection/>
    </xf>
    <xf numFmtId="49" fontId="13" fillId="0" borderId="48" xfId="128" applyNumberFormat="1" applyFont="1" applyFill="1" applyBorder="1" applyAlignment="1">
      <alignment horizontal="center" vertical="center" wrapText="1"/>
      <protection/>
    </xf>
    <xf numFmtId="49" fontId="13" fillId="0" borderId="44" xfId="128" applyNumberFormat="1" applyFont="1" applyFill="1" applyBorder="1" applyAlignment="1">
      <alignment horizontal="center" vertical="center" wrapText="1"/>
      <protection/>
    </xf>
    <xf numFmtId="49" fontId="13" fillId="0" borderId="45" xfId="128" applyNumberFormat="1" applyFont="1" applyFill="1" applyBorder="1" applyAlignment="1">
      <alignment horizontal="center" vertical="center" wrapText="1"/>
      <protection/>
    </xf>
    <xf numFmtId="49" fontId="13" fillId="0" borderId="46" xfId="128" applyNumberFormat="1" applyFont="1" applyFill="1" applyBorder="1" applyAlignment="1">
      <alignment horizontal="center" vertical="center" wrapText="1"/>
      <protection/>
    </xf>
    <xf numFmtId="49" fontId="13" fillId="0" borderId="67" xfId="128" applyNumberFormat="1" applyFont="1" applyFill="1" applyBorder="1" applyAlignment="1">
      <alignment horizontal="center" vertical="center" wrapText="1"/>
      <protection/>
    </xf>
    <xf numFmtId="49" fontId="13" fillId="0" borderId="47" xfId="128" applyNumberFormat="1" applyFont="1" applyFill="1" applyBorder="1" applyAlignment="1">
      <alignment horizontal="center" vertical="center" wrapText="1"/>
      <protection/>
    </xf>
    <xf numFmtId="0" fontId="14" fillId="0" borderId="48" xfId="0" applyFont="1" applyFill="1" applyBorder="1" applyAlignment="1">
      <alignment horizontal="justify" vertical="center" wrapText="1"/>
    </xf>
    <xf numFmtId="0" fontId="14" fillId="0" borderId="44" xfId="0" applyFont="1" applyFill="1" applyBorder="1" applyAlignment="1">
      <alignment horizontal="justify" vertical="center" wrapText="1"/>
    </xf>
    <xf numFmtId="49" fontId="14" fillId="0" borderId="0" xfId="128" applyNumberFormat="1" applyFont="1" applyFill="1" applyBorder="1" applyAlignment="1">
      <alignment horizontal="justify" vertical="center" wrapText="1"/>
      <protection/>
    </xf>
    <xf numFmtId="49" fontId="14" fillId="0" borderId="46" xfId="128" applyNumberFormat="1" applyFont="1" applyFill="1" applyBorder="1" applyAlignment="1">
      <alignment horizontal="justify" vertical="center" wrapText="1"/>
      <protection/>
    </xf>
    <xf numFmtId="49" fontId="13" fillId="0" borderId="43" xfId="128" applyNumberFormat="1" applyFont="1" applyFill="1" applyBorder="1" applyAlignment="1">
      <alignment horizontal="center" vertical="center" wrapText="1"/>
      <protection/>
    </xf>
    <xf numFmtId="49" fontId="13" fillId="0" borderId="0" xfId="128" applyNumberFormat="1" applyFont="1" applyFill="1" applyBorder="1" applyAlignment="1">
      <alignment horizontal="center" vertical="center" wrapText="1"/>
      <protection/>
    </xf>
    <xf numFmtId="0" fontId="14" fillId="0" borderId="45" xfId="128" applyFont="1" applyFill="1" applyBorder="1" applyAlignment="1">
      <alignment horizontal="center" vertical="center"/>
      <protection/>
    </xf>
    <xf numFmtId="0" fontId="14" fillId="0" borderId="0" xfId="0" applyFont="1" applyFill="1" applyBorder="1" applyAlignment="1">
      <alignment horizontal="justify" wrapText="1"/>
    </xf>
    <xf numFmtId="0" fontId="14" fillId="0" borderId="12" xfId="0" applyFont="1" applyFill="1" applyBorder="1" applyAlignment="1">
      <alignment horizontal="justify" vertical="center" wrapText="1"/>
    </xf>
    <xf numFmtId="49" fontId="14" fillId="0" borderId="0" xfId="128" applyNumberFormat="1" applyFont="1" applyFill="1" applyBorder="1" applyAlignment="1">
      <alignment horizontal="left" vertical="center" wrapText="1" indent="4"/>
      <protection/>
    </xf>
    <xf numFmtId="49" fontId="14" fillId="0" borderId="46" xfId="128" applyNumberFormat="1" applyFont="1" applyFill="1" applyBorder="1" applyAlignment="1">
      <alignment horizontal="left" vertical="center" wrapText="1" indent="4"/>
      <protection/>
    </xf>
    <xf numFmtId="49" fontId="14" fillId="0" borderId="45" xfId="128" applyNumberFormat="1" applyFont="1" applyFill="1" applyBorder="1" applyAlignment="1">
      <alignment horizontal="center" vertical="center" wrapText="1"/>
      <protection/>
    </xf>
    <xf numFmtId="0" fontId="14" fillId="0" borderId="46" xfId="0" applyFont="1" applyFill="1" applyBorder="1" applyAlignment="1">
      <alignment horizontal="justify"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justify" wrapText="1"/>
    </xf>
    <xf numFmtId="0" fontId="14" fillId="0" borderId="0" xfId="0" applyFont="1" applyFill="1" applyBorder="1" applyAlignment="1">
      <alignment horizontal="justify" vertical="center" wrapText="1"/>
    </xf>
    <xf numFmtId="0" fontId="14" fillId="0" borderId="46" xfId="128" applyFont="1" applyFill="1" applyBorder="1" applyAlignment="1">
      <alignment horizontal="justify" vertical="center" wrapText="1"/>
      <protection/>
    </xf>
    <xf numFmtId="0" fontId="14" fillId="0" borderId="15" xfId="128" applyFont="1" applyFill="1" applyBorder="1" applyAlignment="1">
      <alignment horizontal="left"/>
      <protection/>
    </xf>
    <xf numFmtId="0" fontId="14" fillId="0" borderId="47" xfId="128" applyFont="1" applyFill="1" applyBorder="1" applyAlignment="1">
      <alignment horizontal="left"/>
      <protection/>
    </xf>
    <xf numFmtId="0" fontId="14" fillId="0" borderId="40" xfId="128" applyFont="1" applyFill="1" applyBorder="1" applyAlignment="1">
      <alignment horizontal="left"/>
      <protection/>
    </xf>
    <xf numFmtId="0" fontId="14" fillId="0" borderId="43" xfId="128" applyFont="1" applyFill="1" applyBorder="1" applyAlignment="1">
      <alignment horizontal="center"/>
      <protection/>
    </xf>
    <xf numFmtId="0" fontId="14" fillId="0" borderId="0" xfId="0" applyFont="1" applyFill="1" applyBorder="1" applyAlignment="1">
      <alignment horizontal="justify" vertical="center"/>
    </xf>
    <xf numFmtId="0" fontId="14" fillId="0" borderId="46" xfId="0" applyFont="1" applyFill="1" applyBorder="1" applyAlignment="1">
      <alignment horizontal="justify" vertical="center"/>
    </xf>
    <xf numFmtId="0" fontId="14" fillId="0" borderId="46" xfId="0" applyFont="1" applyFill="1" applyBorder="1" applyAlignment="1">
      <alignment horizontal="center" wrapText="1"/>
    </xf>
  </cellXfs>
  <cellStyles count="134">
    <cellStyle name="Normal" xfId="0"/>
    <cellStyle name="1" xfId="15"/>
    <cellStyle name="1 2" xfId="16"/>
    <cellStyle name="1 3" xfId="17"/>
    <cellStyle name="1_01 ENERO 2009 - PLANILLA INDUAMERICA SERVICIOS LOGISTICOS SAC" xfId="18"/>
    <cellStyle name="1_01 ENERO 2009 - PLANILLA INDUAMERICA SERVICIOS LOGISTICOS SAC 2" xfId="19"/>
    <cellStyle name="1_01 ENERO 2009 - PLANILLA INDUAMERICA SERVICIOS LOGISTICOS SAC 3" xfId="20"/>
    <cellStyle name="1_01 ENERO 2009 - PLANILLA INDUAMERICA SERVICIOS LOGISTICOS SAC_1" xfId="21"/>
    <cellStyle name="1_01 ENERO 2009 - PLANILLA INDUAMERICA SERVICIOS LOGISTICOS SAC_12 DICIEMBRE 2009 - PLANILLA INDUAMERICA SERVICIOS LOGISTICOS SAC" xfId="22"/>
    <cellStyle name="1_01 ENERO 2009 - PLANILLA INDUAMERICA SERVICIOS LOGISTICOS SAC_ABRIL" xfId="23"/>
    <cellStyle name="1_01 ENERO 2009 - PLANILLA INDUAMERICA SERVICIOS LOGISTICOS SAC_ABRIL_04 ABRIL 2010 - PLANILLA INDUAMERICA SERVICIOS LOGISTICOS SAC" xfId="24"/>
    <cellStyle name="1_01 ENERO 2009 - PLANILLA INDUAMERICA SERVICIOS LOGISTICOS SAC_ABRIL_05 MAYO 2010 - PLANILLA INDUAMERICA SERVICIOS LOGISTICOS SAC" xfId="25"/>
    <cellStyle name="1_01 ENERO 2009 - PLANILLA INDUAMERICA SERVICIOS LOGISTICOS SAC_ABRIL_06 JUNIO 2010 - PLANILLA INDUAMERICA SERVICIOS LOGISTICOS SAC" xfId="26"/>
    <cellStyle name="1_01 ENERO 2009 - PLANILLA INDUAMERICA SERVICIOS LOGISTICOS SAC_ABRIL_07 JULIO 2010 - PLANILLA INDUAMERICA SERVICIOS LOGISTICOS SAC" xfId="27"/>
    <cellStyle name="1_01 ENERO 2009 - PLANILLA INDUAMERICA SERVICIOS LOGISTICOS SAC_ABRIL_07 JULIO 2010 - PLANILLA INDUAMERICA SERVICIOS LOGISTICOS SAC - GRATIFICACION" xfId="28"/>
    <cellStyle name="1_01 ENERO 2009 - PLANILLA INDUAMERICA SERVICIOS LOGISTICOS SAC_ABRIL_08 AGOSTO 2010 - PLANILLA INDUAMERICA SERVICIOS LOGISTICOS SAC" xfId="29"/>
    <cellStyle name="1_01 ENERO 2009 - PLANILLA INDUAMERICA SERVICIOS LOGISTICOS SAC_ABRIL_PERIODO AGOSTO 2010 - PLANILLA INDUAMERICA SERVICIOS LOGISTICOS SAC" xfId="30"/>
    <cellStyle name="1_02 FEBRERO 2009 - PLANILLA INDUAMERICA SERVICIOS LOGISTICOS SAC" xfId="31"/>
    <cellStyle name="1_12 DICIEMBRE 2009 - PLANILLA INDUAMERICA SERVICIOS LOGISTICOS SAC" xfId="32"/>
    <cellStyle name="1_ABRIL" xfId="33"/>
    <cellStyle name="1_ABRIL_04 ABRIL 2010 - PLANILLA INDUAMERICA SERVICIOS LOGISTICOS SAC" xfId="34"/>
    <cellStyle name="1_ABRIL_05 MAYO 2010 - PLANILLA INDUAMERICA SERVICIOS LOGISTICOS SAC" xfId="35"/>
    <cellStyle name="1_ABRIL_06 JUNIO 2010 - PLANILLA INDUAMERICA SERVICIOS LOGISTICOS SAC" xfId="36"/>
    <cellStyle name="1_ABRIL_07 JULIO 2010 - PLANILLA INDUAMERICA SERVICIOS LOGISTICOS SAC" xfId="37"/>
    <cellStyle name="1_ABRIL_07 JULIO 2010 - PLANILLA INDUAMERICA SERVICIOS LOGISTICOS SAC - GRATIFICACION" xfId="38"/>
    <cellStyle name="1_ABRIL_08 AGOSTO 2010 - PLANILLA INDUAMERICA SERVICIOS LOGISTICOS SAC" xfId="39"/>
    <cellStyle name="1_ABRIL_PERIODO AGOSTO 2010 - PLANILLA INDUAMERICA SERVICIOS LOGISTICOS SAC" xfId="40"/>
    <cellStyle name="1_BOLETAS DICIEMBRE 2008" xfId="41"/>
    <cellStyle name="1_BOLETAS DICIEMBRE 2008 2" xfId="42"/>
    <cellStyle name="1_BOLETAS DICIEMBRE 2008 3" xfId="43"/>
    <cellStyle name="1_BOLETAS DICIEMBRE 2008 4" xfId="44"/>
    <cellStyle name="1_BOLETAS DICIEMBRE 2008_12 DICIEMBRE 2009 - PLANILLA INDUAMERICA SERVICIOS LOGISTICOS SAC" xfId="45"/>
    <cellStyle name="1_BOLETAS DICIEMBRE 2008_ABRIL" xfId="46"/>
    <cellStyle name="1_BOLETAS DICIEMBRE 2008_ABRIL_04 ABRIL 2010 - PLANILLA INDUAMERICA SERVICIOS LOGISTICOS SAC" xfId="47"/>
    <cellStyle name="1_BOLETAS DICIEMBRE 2008_ABRIL_05 MAYO 2010 - PLANILLA INDUAMERICA SERVICIOS LOGISTICOS SAC" xfId="48"/>
    <cellStyle name="1_BOLETAS DICIEMBRE 2008_ABRIL_06 JUNIO 2010 - PLANILLA INDUAMERICA SERVICIOS LOGISTICOS SAC" xfId="49"/>
    <cellStyle name="1_BOLETAS DICIEMBRE 2008_ABRIL_07 JULIO 2010 - PLANILLA INDUAMERICA SERVICIOS LOGISTICOS SAC" xfId="50"/>
    <cellStyle name="1_BOLETAS DICIEMBRE 2008_ABRIL_07 JULIO 2010 - PLANILLA INDUAMERICA SERVICIOS LOGISTICOS SAC - GRATIFICACION" xfId="51"/>
    <cellStyle name="1_BOLETAS DICIEMBRE 2008_ABRIL_08 AGOSTO 2010 - PLANILLA INDUAMERICA SERVICIOS LOGISTICOS SAC" xfId="52"/>
    <cellStyle name="1_BOLETAS DICIEMBRE 2008_ABRIL_PERIODO AGOSTO 2010 - PLANILLA INDUAMERICA SERVICIOS LOGISTICOS SAC" xfId="53"/>
    <cellStyle name="1_CALCULO IR 5TA" xfId="54"/>
    <cellStyle name="1_Libro1" xfId="55"/>
    <cellStyle name="1_Libro1 2" xfId="56"/>
    <cellStyle name="1_Libro1 3" xfId="57"/>
    <cellStyle name="1_Libro1_12 DICIEMBRE 2009 - PLANILLA INDUAMERICA SERVICIOS LOGISTICOS SAC" xfId="58"/>
    <cellStyle name="1_Libro1_ABRIL" xfId="59"/>
    <cellStyle name="1_Libro1_ABRIL_04 ABRIL 2010 - PLANILLA INDUAMERICA SERVICIOS LOGISTICOS SAC" xfId="60"/>
    <cellStyle name="1_Libro1_ABRIL_05 MAYO 2010 - PLANILLA INDUAMERICA SERVICIOS LOGISTICOS SAC" xfId="61"/>
    <cellStyle name="1_Libro1_ABRIL_06 JUNIO 2010 - PLANILLA INDUAMERICA SERVICIOS LOGISTICOS SAC" xfId="62"/>
    <cellStyle name="1_Libro1_ABRIL_07 JULIO 2010 - PLANILLA INDUAMERICA SERVICIOS LOGISTICOS SAC" xfId="63"/>
    <cellStyle name="1_Libro1_ABRIL_07 JULIO 2010 - PLANILLA INDUAMERICA SERVICIOS LOGISTICOS SAC - GRATIFICACION" xfId="64"/>
    <cellStyle name="1_Libro1_ABRIL_08 AGOSTO 2010 - PLANILLA INDUAMERICA SERVICIOS LOGISTICOS SAC" xfId="65"/>
    <cellStyle name="1_Libro1_ABRIL_PERIODO AGOSTO 2010 - PLANILLA INDUAMERICA SERVICIOS LOGISTICOS SAC" xfId="66"/>
    <cellStyle name="1_Libro3" xfId="67"/>
    <cellStyle name="1_Libro3 2" xfId="68"/>
    <cellStyle name="1_Libro3 3" xfId="69"/>
    <cellStyle name="1_Libro3_12 DICIEMBRE 2009 - PLANILLA INDUAMERICA SERVICIOS LOGISTICOS SAC" xfId="70"/>
    <cellStyle name="1_Libro3_ABRIL" xfId="71"/>
    <cellStyle name="1_Libro3_ABRIL_04 ABRIL 2010 - PLANILLA INDUAMERICA SERVICIOS LOGISTICOS SAC" xfId="72"/>
    <cellStyle name="1_Libro3_ABRIL_05 MAYO 2010 - PLANILLA INDUAMERICA SERVICIOS LOGISTICOS SAC" xfId="73"/>
    <cellStyle name="1_Libro3_ABRIL_06 JUNIO 2010 - PLANILLA INDUAMERICA SERVICIOS LOGISTICOS SAC" xfId="74"/>
    <cellStyle name="1_Libro3_ABRIL_07 JULIO 2010 - PLANILLA INDUAMERICA SERVICIOS LOGISTICOS SAC" xfId="75"/>
    <cellStyle name="1_Libro3_ABRIL_07 JULIO 2010 - PLANILLA INDUAMERICA SERVICIOS LOGISTICOS SAC - GRATIFICACION" xfId="76"/>
    <cellStyle name="1_Libro3_ABRIL_08 AGOSTO 2010 - PLANILLA INDUAMERICA SERVICIOS LOGISTICOS SAC" xfId="77"/>
    <cellStyle name="1_Libro3_ABRIL_PERIODO AGOSTO 2010 - PLANILLA INDUAMERICA SERVICIOS LOGISTICOS SAC" xfId="78"/>
    <cellStyle name="20% - Énfasis1" xfId="79"/>
    <cellStyle name="20% - Énfasis2" xfId="80"/>
    <cellStyle name="20% - Énfasis3" xfId="81"/>
    <cellStyle name="20% - Énfasis4" xfId="82"/>
    <cellStyle name="20% - Énfasis5" xfId="83"/>
    <cellStyle name="20% - Énfasis6" xfId="84"/>
    <cellStyle name="40% - Énfasis1" xfId="85"/>
    <cellStyle name="40% - Énfasis2" xfId="86"/>
    <cellStyle name="40% - Énfasis3" xfId="87"/>
    <cellStyle name="40% - Énfasis4" xfId="88"/>
    <cellStyle name="40% - Énfasis5" xfId="89"/>
    <cellStyle name="40% - Énfasis6" xfId="90"/>
    <cellStyle name="60% - Énfasis1" xfId="91"/>
    <cellStyle name="60% - Énfasis2" xfId="92"/>
    <cellStyle name="60% - Énfasis3" xfId="93"/>
    <cellStyle name="60% - Énfasis4" xfId="94"/>
    <cellStyle name="60% - Énfasis5" xfId="95"/>
    <cellStyle name="60% - Énfasis6" xfId="96"/>
    <cellStyle name="Bueno" xfId="97"/>
    <cellStyle name="Cálculo" xfId="98"/>
    <cellStyle name="Celda de comprobación" xfId="99"/>
    <cellStyle name="Celda vinculada" xfId="100"/>
    <cellStyle name="Encabezado 1" xfId="101"/>
    <cellStyle name="Encabezado 4" xfId="102"/>
    <cellStyle name="Énfasis1" xfId="103"/>
    <cellStyle name="Énfasis2" xfId="104"/>
    <cellStyle name="Énfasis3" xfId="105"/>
    <cellStyle name="Énfasis4" xfId="106"/>
    <cellStyle name="Énfasis5" xfId="107"/>
    <cellStyle name="Énfasis6" xfId="108"/>
    <cellStyle name="Entrada" xfId="109"/>
    <cellStyle name="Euro" xfId="110"/>
    <cellStyle name="Euro 2" xfId="111"/>
    <cellStyle name="Euro 3" xfId="112"/>
    <cellStyle name="Euro 4" xfId="113"/>
    <cellStyle name="Euro_12 DICIEMBRE 2009 - PLANILLA INDUAMERICA SERVICIOS LOGISTICOS SAC" xfId="114"/>
    <cellStyle name="Hyperlink" xfId="115"/>
    <cellStyle name="Hipervínculo 2" xfId="116"/>
    <cellStyle name="Hipervínculo 3" xfId="117"/>
    <cellStyle name="Incorrecto" xfId="118"/>
    <cellStyle name="Comma" xfId="119"/>
    <cellStyle name="Comma [0]" xfId="120"/>
    <cellStyle name="Millares 2" xfId="121"/>
    <cellStyle name="Millares 3" xfId="122"/>
    <cellStyle name="Millares 4" xfId="123"/>
    <cellStyle name="Currency" xfId="124"/>
    <cellStyle name="Currency [0]" xfId="125"/>
    <cellStyle name="Neutral" xfId="126"/>
    <cellStyle name="Normal 2" xfId="127"/>
    <cellStyle name="Normal 2 2" xfId="128"/>
    <cellStyle name="Normal 3" xfId="129"/>
    <cellStyle name="Normal 3 2" xfId="130"/>
    <cellStyle name="Normal 4" xfId="131"/>
    <cellStyle name="Normal 5" xfId="132"/>
    <cellStyle name="Normal 6" xfId="133"/>
    <cellStyle name="Notas" xfId="134"/>
    <cellStyle name="Notas 2" xfId="135"/>
    <cellStyle name="Percent" xfId="136"/>
    <cellStyle name="Porcentaje 2" xfId="137"/>
    <cellStyle name="Porcentaje 3" xfId="138"/>
    <cellStyle name="Porcentual 2" xfId="139"/>
    <cellStyle name="Porcentual 3" xfId="140"/>
    <cellStyle name="Salida" xfId="141"/>
    <cellStyle name="Texto de advertencia" xfId="142"/>
    <cellStyle name="Texto explicativo" xfId="143"/>
    <cellStyle name="Título" xfId="144"/>
    <cellStyle name="Título 2" xfId="145"/>
    <cellStyle name="Título 3" xfId="146"/>
    <cellStyle name="Total" xfId="14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0</xdr:colOff>
      <xdr:row>8</xdr:row>
      <xdr:rowOff>0</xdr:rowOff>
    </xdr:from>
    <xdr:to>
      <xdr:col>24</xdr:col>
      <xdr:colOff>104775</xdr:colOff>
      <xdr:row>8</xdr:row>
      <xdr:rowOff>0</xdr:rowOff>
    </xdr:to>
    <xdr:pic>
      <xdr:nvPicPr>
        <xdr:cNvPr id="1" name="1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 name="2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27</xdr:col>
      <xdr:colOff>0</xdr:colOff>
      <xdr:row>8</xdr:row>
      <xdr:rowOff>0</xdr:rowOff>
    </xdr:from>
    <xdr:to>
      <xdr:col>27</xdr:col>
      <xdr:colOff>114300</xdr:colOff>
      <xdr:row>8</xdr:row>
      <xdr:rowOff>0</xdr:rowOff>
    </xdr:to>
    <xdr:pic>
      <xdr:nvPicPr>
        <xdr:cNvPr id="3" name="3 Imagen"/>
        <xdr:cNvPicPr preferRelativeResize="1">
          <a:picLocks noChangeAspect="1"/>
        </xdr:cNvPicPr>
      </xdr:nvPicPr>
      <xdr:blipFill>
        <a:blip r:embed="rId1"/>
        <a:stretch>
          <a:fillRect/>
        </a:stretch>
      </xdr:blipFill>
      <xdr:spPr>
        <a:xfrm>
          <a:off x="16040100" y="3105150"/>
          <a:ext cx="114300"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4" name="4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5" name="5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6" name="6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7" name="7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8" name="8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9" name="9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0" name="10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1" name="11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2" name="12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3" name="13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4" name="14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5" name="15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6" name="16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7" name="17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8" name="18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9" name="19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0" name="20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1" name="21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2" name="22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3" name="23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4" name="24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5" name="25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6" name="26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7" name="27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8" name="28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23</xdr:col>
      <xdr:colOff>266700</xdr:colOff>
      <xdr:row>8</xdr:row>
      <xdr:rowOff>0</xdr:rowOff>
    </xdr:from>
    <xdr:to>
      <xdr:col>35</xdr:col>
      <xdr:colOff>238125</xdr:colOff>
      <xdr:row>8</xdr:row>
      <xdr:rowOff>0</xdr:rowOff>
    </xdr:to>
    <xdr:pic>
      <xdr:nvPicPr>
        <xdr:cNvPr id="29" name="33 Imagen"/>
        <xdr:cNvPicPr preferRelativeResize="1">
          <a:picLocks noChangeAspect="1"/>
        </xdr:cNvPicPr>
      </xdr:nvPicPr>
      <xdr:blipFill>
        <a:blip r:embed="rId1"/>
        <a:stretch>
          <a:fillRect/>
        </a:stretch>
      </xdr:blipFill>
      <xdr:spPr>
        <a:xfrm>
          <a:off x="15220950" y="3105150"/>
          <a:ext cx="279082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0" name="34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1" name="35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27</xdr:col>
      <xdr:colOff>0</xdr:colOff>
      <xdr:row>39</xdr:row>
      <xdr:rowOff>0</xdr:rowOff>
    </xdr:from>
    <xdr:to>
      <xdr:col>27</xdr:col>
      <xdr:colOff>114300</xdr:colOff>
      <xdr:row>39</xdr:row>
      <xdr:rowOff>0</xdr:rowOff>
    </xdr:to>
    <xdr:pic>
      <xdr:nvPicPr>
        <xdr:cNvPr id="32" name="36 Imagen"/>
        <xdr:cNvPicPr preferRelativeResize="1">
          <a:picLocks noChangeAspect="1"/>
        </xdr:cNvPicPr>
      </xdr:nvPicPr>
      <xdr:blipFill>
        <a:blip r:embed="rId1"/>
        <a:stretch>
          <a:fillRect/>
        </a:stretch>
      </xdr:blipFill>
      <xdr:spPr>
        <a:xfrm>
          <a:off x="16040100" y="13716000"/>
          <a:ext cx="114300"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3" name="37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4" name="38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5" name="39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6" name="40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7" name="41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8" name="42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39" name="43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0" name="44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1" name="45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2" name="46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3" name="47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4" name="48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5" name="49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6" name="50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7" name="51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8" name="52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49" name="53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0" name="54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1" name="55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2" name="56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3" name="57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4" name="58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5" name="59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6" name="60 Imagen"/>
        <xdr:cNvPicPr preferRelativeResize="1">
          <a:picLocks noChangeAspect="1"/>
        </xdr:cNvPicPr>
      </xdr:nvPicPr>
      <xdr:blipFill>
        <a:blip r:embed="rId1"/>
        <a:stretch>
          <a:fillRect/>
        </a:stretch>
      </xdr:blipFill>
      <xdr:spPr>
        <a:xfrm>
          <a:off x="15220950" y="13716000"/>
          <a:ext cx="104775" cy="0"/>
        </a:xfrm>
        <a:prstGeom prst="rect">
          <a:avLst/>
        </a:prstGeom>
        <a:noFill/>
        <a:ln w="9525" cmpd="sng">
          <a:noFill/>
        </a:ln>
      </xdr:spPr>
    </xdr:pic>
    <xdr:clientData/>
  </xdr:twoCellAnchor>
  <xdr:twoCellAnchor editAs="oneCell">
    <xdr:from>
      <xdr:col>24</xdr:col>
      <xdr:colOff>0</xdr:colOff>
      <xdr:row>39</xdr:row>
      <xdr:rowOff>0</xdr:rowOff>
    </xdr:from>
    <xdr:to>
      <xdr:col>24</xdr:col>
      <xdr:colOff>104775</xdr:colOff>
      <xdr:row>39</xdr:row>
      <xdr:rowOff>0</xdr:rowOff>
    </xdr:to>
    <xdr:pic>
      <xdr:nvPicPr>
        <xdr:cNvPr id="57" name="61 Imagen"/>
        <xdr:cNvPicPr preferRelativeResize="1">
          <a:picLocks noChangeAspect="1"/>
        </xdr:cNvPicPr>
      </xdr:nvPicPr>
      <xdr:blipFill>
        <a:blip r:embed="rId2"/>
        <a:stretch>
          <a:fillRect/>
        </a:stretch>
      </xdr:blipFill>
      <xdr:spPr>
        <a:xfrm>
          <a:off x="15220950" y="13716000"/>
          <a:ext cx="104775" cy="0"/>
        </a:xfrm>
        <a:prstGeom prst="rect">
          <a:avLst/>
        </a:prstGeom>
        <a:noFill/>
        <a:ln w="9525" cmpd="sng">
          <a:noFill/>
        </a:ln>
      </xdr:spPr>
    </xdr:pic>
    <xdr:clientData/>
  </xdr:twoCellAnchor>
  <xdr:twoCellAnchor editAs="oneCell">
    <xdr:from>
      <xdr:col>27</xdr:col>
      <xdr:colOff>0</xdr:colOff>
      <xdr:row>39</xdr:row>
      <xdr:rowOff>0</xdr:rowOff>
    </xdr:from>
    <xdr:to>
      <xdr:col>27</xdr:col>
      <xdr:colOff>114300</xdr:colOff>
      <xdr:row>39</xdr:row>
      <xdr:rowOff>0</xdr:rowOff>
    </xdr:to>
    <xdr:pic>
      <xdr:nvPicPr>
        <xdr:cNvPr id="58" name="66 Imagen"/>
        <xdr:cNvPicPr preferRelativeResize="1">
          <a:picLocks noChangeAspect="1"/>
        </xdr:cNvPicPr>
      </xdr:nvPicPr>
      <xdr:blipFill>
        <a:blip r:embed="rId1"/>
        <a:stretch>
          <a:fillRect/>
        </a:stretch>
      </xdr:blipFill>
      <xdr:spPr>
        <a:xfrm>
          <a:off x="16040100" y="13716000"/>
          <a:ext cx="114300" cy="0"/>
        </a:xfrm>
        <a:prstGeom prst="rect">
          <a:avLst/>
        </a:prstGeom>
        <a:noFill/>
        <a:ln w="9525" cmpd="sng">
          <a:noFill/>
        </a:ln>
      </xdr:spPr>
    </xdr:pic>
    <xdr:clientData/>
  </xdr:twoCellAnchor>
  <xdr:twoCellAnchor editAs="oneCell">
    <xdr:from>
      <xdr:col>27</xdr:col>
      <xdr:colOff>0</xdr:colOff>
      <xdr:row>39</xdr:row>
      <xdr:rowOff>0</xdr:rowOff>
    </xdr:from>
    <xdr:to>
      <xdr:col>27</xdr:col>
      <xdr:colOff>114300</xdr:colOff>
      <xdr:row>39</xdr:row>
      <xdr:rowOff>0</xdr:rowOff>
    </xdr:to>
    <xdr:pic>
      <xdr:nvPicPr>
        <xdr:cNvPr id="59" name="67 Imagen"/>
        <xdr:cNvPicPr preferRelativeResize="1">
          <a:picLocks noChangeAspect="1"/>
        </xdr:cNvPicPr>
      </xdr:nvPicPr>
      <xdr:blipFill>
        <a:blip r:embed="rId1"/>
        <a:stretch>
          <a:fillRect/>
        </a:stretch>
      </xdr:blipFill>
      <xdr:spPr>
        <a:xfrm>
          <a:off x="16040100" y="13716000"/>
          <a:ext cx="114300" cy="0"/>
        </a:xfrm>
        <a:prstGeom prst="rect">
          <a:avLst/>
        </a:prstGeom>
        <a:noFill/>
        <a:ln w="9525" cmpd="sng">
          <a:noFill/>
        </a:ln>
      </xdr:spPr>
    </xdr:pic>
    <xdr:clientData/>
  </xdr:twoCellAnchor>
  <xdr:twoCellAnchor editAs="oneCell">
    <xdr:from>
      <xdr:col>27</xdr:col>
      <xdr:colOff>0</xdr:colOff>
      <xdr:row>39</xdr:row>
      <xdr:rowOff>0</xdr:rowOff>
    </xdr:from>
    <xdr:to>
      <xdr:col>27</xdr:col>
      <xdr:colOff>114300</xdr:colOff>
      <xdr:row>39</xdr:row>
      <xdr:rowOff>0</xdr:rowOff>
    </xdr:to>
    <xdr:pic>
      <xdr:nvPicPr>
        <xdr:cNvPr id="60" name="68 Imagen"/>
        <xdr:cNvPicPr preferRelativeResize="1">
          <a:picLocks noChangeAspect="1"/>
        </xdr:cNvPicPr>
      </xdr:nvPicPr>
      <xdr:blipFill>
        <a:blip r:embed="rId1"/>
        <a:stretch>
          <a:fillRect/>
        </a:stretch>
      </xdr:blipFill>
      <xdr:spPr>
        <a:xfrm>
          <a:off x="16040100" y="13716000"/>
          <a:ext cx="114300" cy="0"/>
        </a:xfrm>
        <a:prstGeom prst="rect">
          <a:avLst/>
        </a:prstGeom>
        <a:noFill/>
        <a:ln w="9525" cmpd="sng">
          <a:noFill/>
        </a:ln>
      </xdr:spPr>
    </xdr:pic>
    <xdr:clientData/>
  </xdr:twoCellAnchor>
  <xdr:twoCellAnchor editAs="oneCell">
    <xdr:from>
      <xdr:col>27</xdr:col>
      <xdr:colOff>0</xdr:colOff>
      <xdr:row>39</xdr:row>
      <xdr:rowOff>0</xdr:rowOff>
    </xdr:from>
    <xdr:to>
      <xdr:col>27</xdr:col>
      <xdr:colOff>114300</xdr:colOff>
      <xdr:row>39</xdr:row>
      <xdr:rowOff>0</xdr:rowOff>
    </xdr:to>
    <xdr:pic>
      <xdr:nvPicPr>
        <xdr:cNvPr id="61" name="69 Imagen"/>
        <xdr:cNvPicPr preferRelativeResize="1">
          <a:picLocks noChangeAspect="1"/>
        </xdr:cNvPicPr>
      </xdr:nvPicPr>
      <xdr:blipFill>
        <a:blip r:embed="rId1"/>
        <a:stretch>
          <a:fillRect/>
        </a:stretch>
      </xdr:blipFill>
      <xdr:spPr>
        <a:xfrm>
          <a:off x="16040100" y="13716000"/>
          <a:ext cx="114300" cy="0"/>
        </a:xfrm>
        <a:prstGeom prst="rect">
          <a:avLst/>
        </a:prstGeom>
        <a:noFill/>
        <a:ln w="9525" cmpd="sng">
          <a:noFill/>
        </a:ln>
      </xdr:spPr>
    </xdr:pic>
    <xdr:clientData/>
  </xdr:twoCellAnchor>
  <xdr:twoCellAnchor>
    <xdr:from>
      <xdr:col>27</xdr:col>
      <xdr:colOff>47625</xdr:colOff>
      <xdr:row>7</xdr:row>
      <xdr:rowOff>533400</xdr:rowOff>
    </xdr:from>
    <xdr:to>
      <xdr:col>27</xdr:col>
      <xdr:colOff>161925</xdr:colOff>
      <xdr:row>7</xdr:row>
      <xdr:rowOff>638175</xdr:rowOff>
    </xdr:to>
    <xdr:sp>
      <xdr:nvSpPr>
        <xdr:cNvPr id="62" name="6 Elipse"/>
        <xdr:cNvSpPr>
          <a:spLocks/>
        </xdr:cNvSpPr>
      </xdr:nvSpPr>
      <xdr:spPr>
        <a:xfrm>
          <a:off x="16087725" y="2400300"/>
          <a:ext cx="114300" cy="104775"/>
        </a:xfrm>
        <a:prstGeom prst="ellipse">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47625</xdr:colOff>
      <xdr:row>7</xdr:row>
      <xdr:rowOff>533400</xdr:rowOff>
    </xdr:from>
    <xdr:to>
      <xdr:col>28</xdr:col>
      <xdr:colOff>161925</xdr:colOff>
      <xdr:row>7</xdr:row>
      <xdr:rowOff>638175</xdr:rowOff>
    </xdr:to>
    <xdr:sp>
      <xdr:nvSpPr>
        <xdr:cNvPr id="63" name="7 Rectángulo"/>
        <xdr:cNvSpPr>
          <a:spLocks/>
        </xdr:cNvSpPr>
      </xdr:nvSpPr>
      <xdr:spPr>
        <a:xfrm>
          <a:off x="16287750" y="2400300"/>
          <a:ext cx="114300" cy="104775"/>
        </a:xfrm>
        <a:prstGeom prst="rect">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66675</xdr:colOff>
      <xdr:row>7</xdr:row>
      <xdr:rowOff>533400</xdr:rowOff>
    </xdr:from>
    <xdr:to>
      <xdr:col>31</xdr:col>
      <xdr:colOff>171450</xdr:colOff>
      <xdr:row>7</xdr:row>
      <xdr:rowOff>638175</xdr:rowOff>
    </xdr:to>
    <xdr:sp>
      <xdr:nvSpPr>
        <xdr:cNvPr id="64" name="8 Triángulo isósceles"/>
        <xdr:cNvSpPr>
          <a:spLocks/>
        </xdr:cNvSpPr>
      </xdr:nvSpPr>
      <xdr:spPr>
        <a:xfrm rot="10800000">
          <a:off x="16906875" y="2400300"/>
          <a:ext cx="104775" cy="104775"/>
        </a:xfrm>
        <a:prstGeom prst="triangle">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57150</xdr:colOff>
      <xdr:row>7</xdr:row>
      <xdr:rowOff>533400</xdr:rowOff>
    </xdr:from>
    <xdr:to>
      <xdr:col>29</xdr:col>
      <xdr:colOff>161925</xdr:colOff>
      <xdr:row>7</xdr:row>
      <xdr:rowOff>638175</xdr:rowOff>
    </xdr:to>
    <xdr:sp>
      <xdr:nvSpPr>
        <xdr:cNvPr id="65" name="9 Flecha derecha"/>
        <xdr:cNvSpPr>
          <a:spLocks/>
        </xdr:cNvSpPr>
      </xdr:nvSpPr>
      <xdr:spPr>
        <a:xfrm>
          <a:off x="16497300" y="2400300"/>
          <a:ext cx="104775" cy="104775"/>
        </a:xfrm>
        <a:prstGeom prst="rightArrow">
          <a:avLst>
            <a:gd name="adj" fmla="val 0"/>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57150</xdr:colOff>
      <xdr:row>7</xdr:row>
      <xdr:rowOff>533400</xdr:rowOff>
    </xdr:from>
    <xdr:to>
      <xdr:col>30</xdr:col>
      <xdr:colOff>161925</xdr:colOff>
      <xdr:row>7</xdr:row>
      <xdr:rowOff>638175</xdr:rowOff>
    </xdr:to>
    <xdr:sp>
      <xdr:nvSpPr>
        <xdr:cNvPr id="66" name="10 Retraso"/>
        <xdr:cNvSpPr>
          <a:spLocks/>
        </xdr:cNvSpPr>
      </xdr:nvSpPr>
      <xdr:spPr>
        <a:xfrm>
          <a:off x="16697325" y="2400300"/>
          <a:ext cx="104775" cy="104775"/>
        </a:xfrm>
        <a:prstGeom prst="flowChartDelay">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0</xdr:colOff>
      <xdr:row>8</xdr:row>
      <xdr:rowOff>0</xdr:rowOff>
    </xdr:from>
    <xdr:to>
      <xdr:col>24</xdr:col>
      <xdr:colOff>104775</xdr:colOff>
      <xdr:row>8</xdr:row>
      <xdr:rowOff>0</xdr:rowOff>
    </xdr:to>
    <xdr:pic>
      <xdr:nvPicPr>
        <xdr:cNvPr id="1" name="1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 name="2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27</xdr:col>
      <xdr:colOff>0</xdr:colOff>
      <xdr:row>8</xdr:row>
      <xdr:rowOff>0</xdr:rowOff>
    </xdr:from>
    <xdr:to>
      <xdr:col>27</xdr:col>
      <xdr:colOff>114300</xdr:colOff>
      <xdr:row>8</xdr:row>
      <xdr:rowOff>0</xdr:rowOff>
    </xdr:to>
    <xdr:pic>
      <xdr:nvPicPr>
        <xdr:cNvPr id="3" name="3 Imagen"/>
        <xdr:cNvPicPr preferRelativeResize="1">
          <a:picLocks noChangeAspect="1"/>
        </xdr:cNvPicPr>
      </xdr:nvPicPr>
      <xdr:blipFill>
        <a:blip r:embed="rId1"/>
        <a:stretch>
          <a:fillRect/>
        </a:stretch>
      </xdr:blipFill>
      <xdr:spPr>
        <a:xfrm>
          <a:off x="16040100" y="3105150"/>
          <a:ext cx="114300"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4" name="4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5" name="5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6" name="6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7" name="7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8" name="8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9" name="9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0" name="10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1" name="11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2" name="12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3" name="13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4" name="14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5" name="15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6" name="16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7" name="17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8" name="18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9" name="19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0" name="20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1" name="21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2" name="22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3" name="23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4" name="24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5" name="25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6" name="26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7" name="27 Imagen"/>
        <xdr:cNvPicPr preferRelativeResize="1">
          <a:picLocks noChangeAspect="1"/>
        </xdr:cNvPicPr>
      </xdr:nvPicPr>
      <xdr:blipFill>
        <a:blip r:embed="rId1"/>
        <a:stretch>
          <a:fillRect/>
        </a:stretch>
      </xdr:blipFill>
      <xdr:spPr>
        <a:xfrm>
          <a:off x="15220950" y="3105150"/>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8" name="28 Imagen"/>
        <xdr:cNvPicPr preferRelativeResize="1">
          <a:picLocks noChangeAspect="1"/>
        </xdr:cNvPicPr>
      </xdr:nvPicPr>
      <xdr:blipFill>
        <a:blip r:embed="rId2"/>
        <a:stretch>
          <a:fillRect/>
        </a:stretch>
      </xdr:blipFill>
      <xdr:spPr>
        <a:xfrm>
          <a:off x="15220950" y="3105150"/>
          <a:ext cx="104775" cy="0"/>
        </a:xfrm>
        <a:prstGeom prst="rect">
          <a:avLst/>
        </a:prstGeom>
        <a:noFill/>
        <a:ln w="9525" cmpd="sng">
          <a:noFill/>
        </a:ln>
      </xdr:spPr>
    </xdr:pic>
    <xdr:clientData/>
  </xdr:twoCellAnchor>
  <xdr:twoCellAnchor editAs="oneCell">
    <xdr:from>
      <xdr:col>23</xdr:col>
      <xdr:colOff>266700</xdr:colOff>
      <xdr:row>8</xdr:row>
      <xdr:rowOff>0</xdr:rowOff>
    </xdr:from>
    <xdr:to>
      <xdr:col>35</xdr:col>
      <xdr:colOff>238125</xdr:colOff>
      <xdr:row>8</xdr:row>
      <xdr:rowOff>0</xdr:rowOff>
    </xdr:to>
    <xdr:pic>
      <xdr:nvPicPr>
        <xdr:cNvPr id="29" name="33 Imagen"/>
        <xdr:cNvPicPr preferRelativeResize="1">
          <a:picLocks noChangeAspect="1"/>
        </xdr:cNvPicPr>
      </xdr:nvPicPr>
      <xdr:blipFill>
        <a:blip r:embed="rId1"/>
        <a:stretch>
          <a:fillRect/>
        </a:stretch>
      </xdr:blipFill>
      <xdr:spPr>
        <a:xfrm>
          <a:off x="15220950" y="3105150"/>
          <a:ext cx="279082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0" name="34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1" name="35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27</xdr:col>
      <xdr:colOff>0</xdr:colOff>
      <xdr:row>37</xdr:row>
      <xdr:rowOff>0</xdr:rowOff>
    </xdr:from>
    <xdr:to>
      <xdr:col>27</xdr:col>
      <xdr:colOff>114300</xdr:colOff>
      <xdr:row>37</xdr:row>
      <xdr:rowOff>0</xdr:rowOff>
    </xdr:to>
    <xdr:pic>
      <xdr:nvPicPr>
        <xdr:cNvPr id="32" name="36 Imagen"/>
        <xdr:cNvPicPr preferRelativeResize="1">
          <a:picLocks noChangeAspect="1"/>
        </xdr:cNvPicPr>
      </xdr:nvPicPr>
      <xdr:blipFill>
        <a:blip r:embed="rId1"/>
        <a:stretch>
          <a:fillRect/>
        </a:stretch>
      </xdr:blipFill>
      <xdr:spPr>
        <a:xfrm>
          <a:off x="16040100" y="13058775"/>
          <a:ext cx="114300"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3" name="37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4" name="38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5" name="39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6" name="40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7" name="41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8" name="42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39" name="43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0" name="44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1" name="45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2" name="46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3" name="47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4" name="48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5" name="49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6" name="50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7" name="51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8" name="52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49" name="53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0" name="54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1" name="55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2" name="56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3" name="57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4" name="58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5" name="59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6" name="60 Imagen"/>
        <xdr:cNvPicPr preferRelativeResize="1">
          <a:picLocks noChangeAspect="1"/>
        </xdr:cNvPicPr>
      </xdr:nvPicPr>
      <xdr:blipFill>
        <a:blip r:embed="rId1"/>
        <a:stretch>
          <a:fillRect/>
        </a:stretch>
      </xdr:blipFill>
      <xdr:spPr>
        <a:xfrm>
          <a:off x="15220950" y="13058775"/>
          <a:ext cx="104775" cy="0"/>
        </a:xfrm>
        <a:prstGeom prst="rect">
          <a:avLst/>
        </a:prstGeom>
        <a:noFill/>
        <a:ln w="9525" cmpd="sng">
          <a:noFill/>
        </a:ln>
      </xdr:spPr>
    </xdr:pic>
    <xdr:clientData/>
  </xdr:twoCellAnchor>
  <xdr:twoCellAnchor editAs="oneCell">
    <xdr:from>
      <xdr:col>24</xdr:col>
      <xdr:colOff>0</xdr:colOff>
      <xdr:row>37</xdr:row>
      <xdr:rowOff>0</xdr:rowOff>
    </xdr:from>
    <xdr:to>
      <xdr:col>24</xdr:col>
      <xdr:colOff>104775</xdr:colOff>
      <xdr:row>37</xdr:row>
      <xdr:rowOff>0</xdr:rowOff>
    </xdr:to>
    <xdr:pic>
      <xdr:nvPicPr>
        <xdr:cNvPr id="57" name="61 Imagen"/>
        <xdr:cNvPicPr preferRelativeResize="1">
          <a:picLocks noChangeAspect="1"/>
        </xdr:cNvPicPr>
      </xdr:nvPicPr>
      <xdr:blipFill>
        <a:blip r:embed="rId2"/>
        <a:stretch>
          <a:fillRect/>
        </a:stretch>
      </xdr:blipFill>
      <xdr:spPr>
        <a:xfrm>
          <a:off x="15220950" y="13058775"/>
          <a:ext cx="104775" cy="0"/>
        </a:xfrm>
        <a:prstGeom prst="rect">
          <a:avLst/>
        </a:prstGeom>
        <a:noFill/>
        <a:ln w="9525" cmpd="sng">
          <a:noFill/>
        </a:ln>
      </xdr:spPr>
    </xdr:pic>
    <xdr:clientData/>
  </xdr:twoCellAnchor>
  <xdr:twoCellAnchor editAs="oneCell">
    <xdr:from>
      <xdr:col>27</xdr:col>
      <xdr:colOff>0</xdr:colOff>
      <xdr:row>37</xdr:row>
      <xdr:rowOff>0</xdr:rowOff>
    </xdr:from>
    <xdr:to>
      <xdr:col>27</xdr:col>
      <xdr:colOff>114300</xdr:colOff>
      <xdr:row>37</xdr:row>
      <xdr:rowOff>0</xdr:rowOff>
    </xdr:to>
    <xdr:pic>
      <xdr:nvPicPr>
        <xdr:cNvPr id="58" name="66 Imagen"/>
        <xdr:cNvPicPr preferRelativeResize="1">
          <a:picLocks noChangeAspect="1"/>
        </xdr:cNvPicPr>
      </xdr:nvPicPr>
      <xdr:blipFill>
        <a:blip r:embed="rId1"/>
        <a:stretch>
          <a:fillRect/>
        </a:stretch>
      </xdr:blipFill>
      <xdr:spPr>
        <a:xfrm>
          <a:off x="16040100" y="13058775"/>
          <a:ext cx="114300" cy="0"/>
        </a:xfrm>
        <a:prstGeom prst="rect">
          <a:avLst/>
        </a:prstGeom>
        <a:noFill/>
        <a:ln w="9525" cmpd="sng">
          <a:noFill/>
        </a:ln>
      </xdr:spPr>
    </xdr:pic>
    <xdr:clientData/>
  </xdr:twoCellAnchor>
  <xdr:twoCellAnchor editAs="oneCell">
    <xdr:from>
      <xdr:col>27</xdr:col>
      <xdr:colOff>0</xdr:colOff>
      <xdr:row>37</xdr:row>
      <xdr:rowOff>0</xdr:rowOff>
    </xdr:from>
    <xdr:to>
      <xdr:col>27</xdr:col>
      <xdr:colOff>114300</xdr:colOff>
      <xdr:row>37</xdr:row>
      <xdr:rowOff>0</xdr:rowOff>
    </xdr:to>
    <xdr:pic>
      <xdr:nvPicPr>
        <xdr:cNvPr id="59" name="67 Imagen"/>
        <xdr:cNvPicPr preferRelativeResize="1">
          <a:picLocks noChangeAspect="1"/>
        </xdr:cNvPicPr>
      </xdr:nvPicPr>
      <xdr:blipFill>
        <a:blip r:embed="rId1"/>
        <a:stretch>
          <a:fillRect/>
        </a:stretch>
      </xdr:blipFill>
      <xdr:spPr>
        <a:xfrm>
          <a:off x="16040100" y="13058775"/>
          <a:ext cx="114300" cy="0"/>
        </a:xfrm>
        <a:prstGeom prst="rect">
          <a:avLst/>
        </a:prstGeom>
        <a:noFill/>
        <a:ln w="9525" cmpd="sng">
          <a:noFill/>
        </a:ln>
      </xdr:spPr>
    </xdr:pic>
    <xdr:clientData/>
  </xdr:twoCellAnchor>
  <xdr:twoCellAnchor editAs="oneCell">
    <xdr:from>
      <xdr:col>27</xdr:col>
      <xdr:colOff>0</xdr:colOff>
      <xdr:row>37</xdr:row>
      <xdr:rowOff>0</xdr:rowOff>
    </xdr:from>
    <xdr:to>
      <xdr:col>27</xdr:col>
      <xdr:colOff>114300</xdr:colOff>
      <xdr:row>37</xdr:row>
      <xdr:rowOff>0</xdr:rowOff>
    </xdr:to>
    <xdr:pic>
      <xdr:nvPicPr>
        <xdr:cNvPr id="60" name="68 Imagen"/>
        <xdr:cNvPicPr preferRelativeResize="1">
          <a:picLocks noChangeAspect="1"/>
        </xdr:cNvPicPr>
      </xdr:nvPicPr>
      <xdr:blipFill>
        <a:blip r:embed="rId1"/>
        <a:stretch>
          <a:fillRect/>
        </a:stretch>
      </xdr:blipFill>
      <xdr:spPr>
        <a:xfrm>
          <a:off x="16040100" y="13058775"/>
          <a:ext cx="114300" cy="0"/>
        </a:xfrm>
        <a:prstGeom prst="rect">
          <a:avLst/>
        </a:prstGeom>
        <a:noFill/>
        <a:ln w="9525" cmpd="sng">
          <a:noFill/>
        </a:ln>
      </xdr:spPr>
    </xdr:pic>
    <xdr:clientData/>
  </xdr:twoCellAnchor>
  <xdr:twoCellAnchor editAs="oneCell">
    <xdr:from>
      <xdr:col>27</xdr:col>
      <xdr:colOff>0</xdr:colOff>
      <xdr:row>37</xdr:row>
      <xdr:rowOff>0</xdr:rowOff>
    </xdr:from>
    <xdr:to>
      <xdr:col>27</xdr:col>
      <xdr:colOff>114300</xdr:colOff>
      <xdr:row>37</xdr:row>
      <xdr:rowOff>0</xdr:rowOff>
    </xdr:to>
    <xdr:pic>
      <xdr:nvPicPr>
        <xdr:cNvPr id="61" name="69 Imagen"/>
        <xdr:cNvPicPr preferRelativeResize="1">
          <a:picLocks noChangeAspect="1"/>
        </xdr:cNvPicPr>
      </xdr:nvPicPr>
      <xdr:blipFill>
        <a:blip r:embed="rId1"/>
        <a:stretch>
          <a:fillRect/>
        </a:stretch>
      </xdr:blipFill>
      <xdr:spPr>
        <a:xfrm>
          <a:off x="16040100" y="13058775"/>
          <a:ext cx="114300" cy="0"/>
        </a:xfrm>
        <a:prstGeom prst="rect">
          <a:avLst/>
        </a:prstGeom>
        <a:noFill/>
        <a:ln w="9525" cmpd="sng">
          <a:noFill/>
        </a:ln>
      </xdr:spPr>
    </xdr:pic>
    <xdr:clientData/>
  </xdr:twoCellAnchor>
  <xdr:twoCellAnchor>
    <xdr:from>
      <xdr:col>27</xdr:col>
      <xdr:colOff>47625</xdr:colOff>
      <xdr:row>7</xdr:row>
      <xdr:rowOff>533400</xdr:rowOff>
    </xdr:from>
    <xdr:to>
      <xdr:col>27</xdr:col>
      <xdr:colOff>161925</xdr:colOff>
      <xdr:row>7</xdr:row>
      <xdr:rowOff>638175</xdr:rowOff>
    </xdr:to>
    <xdr:sp>
      <xdr:nvSpPr>
        <xdr:cNvPr id="62" name="6 Elipse"/>
        <xdr:cNvSpPr>
          <a:spLocks/>
        </xdr:cNvSpPr>
      </xdr:nvSpPr>
      <xdr:spPr>
        <a:xfrm>
          <a:off x="16087725" y="2400300"/>
          <a:ext cx="114300" cy="104775"/>
        </a:xfrm>
        <a:prstGeom prst="ellipse">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47625</xdr:colOff>
      <xdr:row>7</xdr:row>
      <xdr:rowOff>533400</xdr:rowOff>
    </xdr:from>
    <xdr:to>
      <xdr:col>28</xdr:col>
      <xdr:colOff>161925</xdr:colOff>
      <xdr:row>7</xdr:row>
      <xdr:rowOff>638175</xdr:rowOff>
    </xdr:to>
    <xdr:sp>
      <xdr:nvSpPr>
        <xdr:cNvPr id="63" name="7 Rectángulo"/>
        <xdr:cNvSpPr>
          <a:spLocks/>
        </xdr:cNvSpPr>
      </xdr:nvSpPr>
      <xdr:spPr>
        <a:xfrm>
          <a:off x="16287750" y="2400300"/>
          <a:ext cx="114300" cy="104775"/>
        </a:xfrm>
        <a:prstGeom prst="rect">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66675</xdr:colOff>
      <xdr:row>7</xdr:row>
      <xdr:rowOff>533400</xdr:rowOff>
    </xdr:from>
    <xdr:to>
      <xdr:col>31</xdr:col>
      <xdr:colOff>171450</xdr:colOff>
      <xdr:row>7</xdr:row>
      <xdr:rowOff>638175</xdr:rowOff>
    </xdr:to>
    <xdr:sp>
      <xdr:nvSpPr>
        <xdr:cNvPr id="64" name="8 Triángulo isósceles"/>
        <xdr:cNvSpPr>
          <a:spLocks/>
        </xdr:cNvSpPr>
      </xdr:nvSpPr>
      <xdr:spPr>
        <a:xfrm rot="10800000">
          <a:off x="16906875" y="2400300"/>
          <a:ext cx="104775" cy="104775"/>
        </a:xfrm>
        <a:prstGeom prst="triangle">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57150</xdr:colOff>
      <xdr:row>7</xdr:row>
      <xdr:rowOff>533400</xdr:rowOff>
    </xdr:from>
    <xdr:to>
      <xdr:col>29</xdr:col>
      <xdr:colOff>161925</xdr:colOff>
      <xdr:row>7</xdr:row>
      <xdr:rowOff>638175</xdr:rowOff>
    </xdr:to>
    <xdr:sp>
      <xdr:nvSpPr>
        <xdr:cNvPr id="65" name="9 Flecha derecha"/>
        <xdr:cNvSpPr>
          <a:spLocks/>
        </xdr:cNvSpPr>
      </xdr:nvSpPr>
      <xdr:spPr>
        <a:xfrm>
          <a:off x="16497300" y="2400300"/>
          <a:ext cx="104775" cy="104775"/>
        </a:xfrm>
        <a:prstGeom prst="rightArrow">
          <a:avLst>
            <a:gd name="adj" fmla="val 0"/>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57150</xdr:colOff>
      <xdr:row>7</xdr:row>
      <xdr:rowOff>533400</xdr:rowOff>
    </xdr:from>
    <xdr:to>
      <xdr:col>30</xdr:col>
      <xdr:colOff>161925</xdr:colOff>
      <xdr:row>7</xdr:row>
      <xdr:rowOff>638175</xdr:rowOff>
    </xdr:to>
    <xdr:sp>
      <xdr:nvSpPr>
        <xdr:cNvPr id="66" name="10 Retraso"/>
        <xdr:cNvSpPr>
          <a:spLocks/>
        </xdr:cNvSpPr>
      </xdr:nvSpPr>
      <xdr:spPr>
        <a:xfrm>
          <a:off x="16697325" y="2400300"/>
          <a:ext cx="104775" cy="104775"/>
        </a:xfrm>
        <a:prstGeom prst="flowChartDelay">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4562475</xdr:colOff>
      <xdr:row>90</xdr:row>
      <xdr:rowOff>85725</xdr:rowOff>
    </xdr:from>
    <xdr:to>
      <xdr:col>5</xdr:col>
      <xdr:colOff>5495925</xdr:colOff>
      <xdr:row>90</xdr:row>
      <xdr:rowOff>85725</xdr:rowOff>
    </xdr:to>
    <xdr:sp>
      <xdr:nvSpPr>
        <xdr:cNvPr id="1" name="Line 42"/>
        <xdr:cNvSpPr>
          <a:spLocks/>
        </xdr:cNvSpPr>
      </xdr:nvSpPr>
      <xdr:spPr>
        <a:xfrm>
          <a:off x="7067550" y="234124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4552950</xdr:colOff>
      <xdr:row>92</xdr:row>
      <xdr:rowOff>85725</xdr:rowOff>
    </xdr:from>
    <xdr:to>
      <xdr:col>5</xdr:col>
      <xdr:colOff>5486400</xdr:colOff>
      <xdr:row>92</xdr:row>
      <xdr:rowOff>85725</xdr:rowOff>
    </xdr:to>
    <xdr:sp>
      <xdr:nvSpPr>
        <xdr:cNvPr id="2" name="Line 43"/>
        <xdr:cNvSpPr>
          <a:spLocks/>
        </xdr:cNvSpPr>
      </xdr:nvSpPr>
      <xdr:spPr>
        <a:xfrm flipV="1">
          <a:off x="7058025" y="237934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4562475</xdr:colOff>
      <xdr:row>93</xdr:row>
      <xdr:rowOff>95250</xdr:rowOff>
    </xdr:from>
    <xdr:to>
      <xdr:col>5</xdr:col>
      <xdr:colOff>5495925</xdr:colOff>
      <xdr:row>93</xdr:row>
      <xdr:rowOff>95250</xdr:rowOff>
    </xdr:to>
    <xdr:sp>
      <xdr:nvSpPr>
        <xdr:cNvPr id="3" name="Line 43"/>
        <xdr:cNvSpPr>
          <a:spLocks/>
        </xdr:cNvSpPr>
      </xdr:nvSpPr>
      <xdr:spPr>
        <a:xfrm flipV="1">
          <a:off x="7067550" y="2399347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sb\Planilla%20Agosto%202010\PERIODO%20AGOSTO%202010%20-%20PLANILLA%20INDUAMERICA%20SERVICIOS%20LOGISTICOS%20SA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J:\DICAPI%20VALVERDE\tupam%20mes%20noviembre%202013\grupo%2003\B-43%20(c)%20(3)%20FINAL.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Parte%20B\tupam%20mes%20noviembre%202013\grupo%2004\B-32%20(4)%20o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J:\tupam%20reformulado\TABLA%20ASME%20MEJORADO%20C-36%20REFORMULADO3.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J:\PROYECTO%20TUPAM%202012\ASME%20DICAPI.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ALBERTO\Downloads\TABLA%20ASME%20EDIFICACIONES_Talleres%20Lim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Documents%20and%20Settings\jhonatan\Datos%20de%20programa\Microsoft\Excel\MOF-201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PyR\POI%202011%20FINAL\FORMATOS%20POI%202011\FORMATO%20-%20CONTABILIDA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Users\esna\Downloads\A-02a%20INSCRIPCI&#211;N%20CONCURSO%20ADMISI&#211;N%20CADETES-MASCULINO%20(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TCO_COLLANTES_TABLA_ASME\TODO%20PROCEDIMIENTOS%20C\ASME%20DICAP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PyR\INFO%20-%20MOF%202011\INFO%20-%20MOF%202011\FORMATO%20N&#176;%201-%20PLAN%20OPERATIVO%20INSTITUCIONAL%20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PyR\INFO%20-%20MOF%202011\INFO%20-%20MOF%202011\MOF%20201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ocuments%20and%20Settings\leon002\Configuraci&#243;n%20local\Archivos%20temporales%20de%20Internet\Content.Outlook\CT61HCB3\ASME%20DICAPI.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DICAPI%20VALVERDE\tupam%20mes%20noviembre%202013\grupo%2001\B-33%20(a)%20(1)%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datos AGOSTO"/>
      <sheetName val="AGOSTO"/>
      <sheetName val="asiento planilla"/>
      <sheetName val="GRATI Y CTS"/>
      <sheetName val="AGOSTO - ESSALUD"/>
      <sheetName val="BCP"/>
      <sheetName val="BBVA"/>
      <sheetName val="ADM - CAJA"/>
      <sheetName val="ACUERDO DE DIRECTORIO"/>
      <sheetName val="PLANILLA VIAJES"/>
      <sheetName val="info"/>
      <sheetName val="LIQUIDACION"/>
    </sheetNames>
    <sheetDataSet>
      <sheetData sheetId="2">
        <row r="1">
          <cell r="C1">
            <v>40420</v>
          </cell>
        </row>
        <row r="4">
          <cell r="B4">
            <v>3</v>
          </cell>
          <cell r="Q4">
            <v>1205</v>
          </cell>
        </row>
        <row r="5">
          <cell r="B5">
            <v>5</v>
          </cell>
          <cell r="Q5">
            <v>1205</v>
          </cell>
        </row>
        <row r="6">
          <cell r="B6">
            <v>6</v>
          </cell>
          <cell r="Q6">
            <v>1205</v>
          </cell>
        </row>
        <row r="7">
          <cell r="B7">
            <v>7</v>
          </cell>
          <cell r="Q7">
            <v>2800</v>
          </cell>
        </row>
        <row r="8">
          <cell r="B8">
            <v>8</v>
          </cell>
          <cell r="Q8">
            <v>1205</v>
          </cell>
        </row>
        <row r="9">
          <cell r="B9">
            <v>9</v>
          </cell>
          <cell r="Q9">
            <v>6752.01209522529</v>
          </cell>
        </row>
        <row r="10">
          <cell r="B10">
            <v>11</v>
          </cell>
          <cell r="Q10">
            <v>1205</v>
          </cell>
        </row>
        <row r="11">
          <cell r="B11">
            <v>13</v>
          </cell>
          <cell r="Q11">
            <v>1500</v>
          </cell>
        </row>
        <row r="12">
          <cell r="B12">
            <v>15</v>
          </cell>
          <cell r="Q12">
            <v>1205</v>
          </cell>
        </row>
        <row r="13">
          <cell r="B13">
            <v>17</v>
          </cell>
          <cell r="Q13">
            <v>1300</v>
          </cell>
        </row>
        <row r="14">
          <cell r="B14">
            <v>19</v>
          </cell>
          <cell r="Q14">
            <v>1200</v>
          </cell>
        </row>
        <row r="15">
          <cell r="B15">
            <v>20</v>
          </cell>
          <cell r="Q15">
            <v>1700</v>
          </cell>
        </row>
        <row r="16">
          <cell r="B16">
            <v>23</v>
          </cell>
          <cell r="Q16">
            <v>1205</v>
          </cell>
        </row>
        <row r="17">
          <cell r="B17">
            <v>24</v>
          </cell>
          <cell r="Q17">
            <v>1205</v>
          </cell>
        </row>
        <row r="18">
          <cell r="B18">
            <v>25</v>
          </cell>
          <cell r="Q18">
            <v>1205</v>
          </cell>
        </row>
        <row r="19">
          <cell r="B19">
            <v>27</v>
          </cell>
          <cell r="Q19">
            <v>1205</v>
          </cell>
        </row>
        <row r="20">
          <cell r="B20">
            <v>29</v>
          </cell>
          <cell r="Q20">
            <v>1205</v>
          </cell>
        </row>
        <row r="21">
          <cell r="B21">
            <v>30</v>
          </cell>
          <cell r="Q21">
            <v>1205</v>
          </cell>
        </row>
        <row r="22">
          <cell r="B22">
            <v>31</v>
          </cell>
          <cell r="Q22">
            <v>1205</v>
          </cell>
        </row>
        <row r="23">
          <cell r="B23">
            <v>34</v>
          </cell>
          <cell r="Q23">
            <v>1205</v>
          </cell>
        </row>
        <row r="24">
          <cell r="B24">
            <v>35</v>
          </cell>
          <cell r="Q24">
            <v>1205</v>
          </cell>
        </row>
        <row r="25">
          <cell r="B25">
            <v>37</v>
          </cell>
          <cell r="Q25">
            <v>1205</v>
          </cell>
        </row>
        <row r="26">
          <cell r="B26">
            <v>38</v>
          </cell>
          <cell r="Q26">
            <v>1205</v>
          </cell>
        </row>
        <row r="27">
          <cell r="B27">
            <v>42</v>
          </cell>
          <cell r="Q27">
            <v>1205</v>
          </cell>
        </row>
        <row r="28">
          <cell r="B28">
            <v>43</v>
          </cell>
          <cell r="Q28">
            <v>1205</v>
          </cell>
        </row>
        <row r="29">
          <cell r="B29">
            <v>44</v>
          </cell>
          <cell r="Q29">
            <v>1205</v>
          </cell>
        </row>
        <row r="30">
          <cell r="B30">
            <v>47</v>
          </cell>
          <cell r="Q30">
            <v>1205</v>
          </cell>
        </row>
        <row r="31">
          <cell r="B31">
            <v>48</v>
          </cell>
          <cell r="Q31">
            <v>1205</v>
          </cell>
        </row>
        <row r="32">
          <cell r="B32">
            <v>49</v>
          </cell>
          <cell r="Q32">
            <v>1205</v>
          </cell>
        </row>
        <row r="33">
          <cell r="B33">
            <v>51</v>
          </cell>
          <cell r="Q33">
            <v>1205</v>
          </cell>
        </row>
        <row r="34">
          <cell r="B34">
            <v>53</v>
          </cell>
          <cell r="Q34">
            <v>1205</v>
          </cell>
        </row>
        <row r="35">
          <cell r="B35">
            <v>54</v>
          </cell>
          <cell r="Q35">
            <v>1600</v>
          </cell>
        </row>
        <row r="36">
          <cell r="B36">
            <v>56</v>
          </cell>
          <cell r="Q36">
            <v>1300</v>
          </cell>
        </row>
        <row r="37">
          <cell r="B37">
            <v>58</v>
          </cell>
          <cell r="Q37">
            <v>900</v>
          </cell>
        </row>
        <row r="38">
          <cell r="B38">
            <v>60</v>
          </cell>
          <cell r="Q38">
            <v>1205</v>
          </cell>
        </row>
        <row r="39">
          <cell r="B39">
            <v>61</v>
          </cell>
          <cell r="Q39">
            <v>1205</v>
          </cell>
        </row>
        <row r="40">
          <cell r="B40">
            <v>66</v>
          </cell>
          <cell r="Q40">
            <v>1205</v>
          </cell>
        </row>
        <row r="41">
          <cell r="B41">
            <v>70</v>
          </cell>
          <cell r="Q41">
            <v>1205</v>
          </cell>
        </row>
        <row r="42">
          <cell r="B42">
            <v>72</v>
          </cell>
          <cell r="Q42">
            <v>1205</v>
          </cell>
        </row>
        <row r="43">
          <cell r="B43">
            <v>75</v>
          </cell>
          <cell r="Q43">
            <v>1200</v>
          </cell>
        </row>
        <row r="44">
          <cell r="B44">
            <v>77</v>
          </cell>
          <cell r="Q44">
            <v>1205</v>
          </cell>
        </row>
        <row r="45">
          <cell r="B45">
            <v>79</v>
          </cell>
          <cell r="Q45">
            <v>1205</v>
          </cell>
        </row>
        <row r="46">
          <cell r="B46">
            <v>80</v>
          </cell>
          <cell r="Q46">
            <v>1205</v>
          </cell>
        </row>
        <row r="47">
          <cell r="B47">
            <v>81</v>
          </cell>
          <cell r="Q47">
            <v>1205</v>
          </cell>
        </row>
        <row r="48">
          <cell r="B48">
            <v>89</v>
          </cell>
          <cell r="Q48">
            <v>1500</v>
          </cell>
        </row>
        <row r="49">
          <cell r="B49">
            <v>90</v>
          </cell>
          <cell r="Q49">
            <v>1060</v>
          </cell>
        </row>
        <row r="50">
          <cell r="B50">
            <v>93</v>
          </cell>
          <cell r="Q50">
            <v>1000</v>
          </cell>
        </row>
        <row r="51">
          <cell r="B51">
            <v>96</v>
          </cell>
          <cell r="Q51">
            <v>1800</v>
          </cell>
        </row>
        <row r="52">
          <cell r="B52">
            <v>99</v>
          </cell>
          <cell r="Q52">
            <v>1205</v>
          </cell>
        </row>
        <row r="53">
          <cell r="B53">
            <v>105</v>
          </cell>
          <cell r="Q53">
            <v>1205</v>
          </cell>
        </row>
        <row r="54">
          <cell r="B54">
            <v>107</v>
          </cell>
          <cell r="Q54">
            <v>1000</v>
          </cell>
        </row>
        <row r="55">
          <cell r="B55">
            <v>111</v>
          </cell>
          <cell r="Q55">
            <v>1205</v>
          </cell>
        </row>
        <row r="56">
          <cell r="B56">
            <v>114</v>
          </cell>
          <cell r="Q56">
            <v>1650.0000000000002</v>
          </cell>
        </row>
        <row r="57">
          <cell r="B57">
            <v>116</v>
          </cell>
          <cell r="Q57">
            <v>8152.82471199929</v>
          </cell>
        </row>
        <row r="58">
          <cell r="B58">
            <v>117</v>
          </cell>
          <cell r="Q58">
            <v>1205</v>
          </cell>
        </row>
        <row r="59">
          <cell r="B59">
            <v>119</v>
          </cell>
          <cell r="Q59">
            <v>1205</v>
          </cell>
        </row>
        <row r="60">
          <cell r="B60">
            <v>120</v>
          </cell>
          <cell r="Q60">
            <v>1205</v>
          </cell>
        </row>
        <row r="61">
          <cell r="B61">
            <v>127</v>
          </cell>
          <cell r="Q61">
            <v>1205</v>
          </cell>
        </row>
        <row r="62">
          <cell r="B62">
            <v>129</v>
          </cell>
          <cell r="Q62">
            <v>1205</v>
          </cell>
        </row>
        <row r="63">
          <cell r="B63">
            <v>130</v>
          </cell>
          <cell r="Q63">
            <v>1205</v>
          </cell>
        </row>
        <row r="64">
          <cell r="B64">
            <v>131</v>
          </cell>
          <cell r="Q64">
            <v>1205</v>
          </cell>
        </row>
        <row r="65">
          <cell r="B65">
            <v>134</v>
          </cell>
          <cell r="Q65">
            <v>1205</v>
          </cell>
        </row>
        <row r="66">
          <cell r="B66">
            <v>142</v>
          </cell>
          <cell r="Q66">
            <v>1205</v>
          </cell>
        </row>
        <row r="67">
          <cell r="B67">
            <v>143</v>
          </cell>
          <cell r="Q67">
            <v>1205</v>
          </cell>
        </row>
        <row r="68">
          <cell r="B68">
            <v>148</v>
          </cell>
          <cell r="Q68">
            <v>550</v>
          </cell>
        </row>
        <row r="69">
          <cell r="B69">
            <v>153</v>
          </cell>
          <cell r="Q69">
            <v>1205</v>
          </cell>
        </row>
        <row r="70">
          <cell r="B70">
            <v>154</v>
          </cell>
          <cell r="Q70">
            <v>1000</v>
          </cell>
        </row>
        <row r="71">
          <cell r="B71">
            <v>160</v>
          </cell>
          <cell r="Q71">
            <v>1000</v>
          </cell>
        </row>
        <row r="72">
          <cell r="B72">
            <v>169</v>
          </cell>
          <cell r="Q72">
            <v>1000</v>
          </cell>
        </row>
        <row r="73">
          <cell r="B73">
            <v>171</v>
          </cell>
          <cell r="Q73">
            <v>1205</v>
          </cell>
        </row>
        <row r="74">
          <cell r="B74">
            <v>177</v>
          </cell>
          <cell r="Q74">
            <v>1000</v>
          </cell>
        </row>
        <row r="75">
          <cell r="B75">
            <v>178</v>
          </cell>
          <cell r="Q75">
            <v>1205</v>
          </cell>
        </row>
        <row r="76">
          <cell r="B76">
            <v>180</v>
          </cell>
          <cell r="Q76">
            <v>1205</v>
          </cell>
        </row>
        <row r="77">
          <cell r="B77">
            <v>185</v>
          </cell>
          <cell r="Q77">
            <v>1205</v>
          </cell>
        </row>
        <row r="78">
          <cell r="B78">
            <v>187</v>
          </cell>
          <cell r="Q78">
            <v>1205</v>
          </cell>
        </row>
        <row r="79">
          <cell r="B79">
            <v>189</v>
          </cell>
          <cell r="Q79">
            <v>1000</v>
          </cell>
        </row>
        <row r="80">
          <cell r="B80">
            <v>190</v>
          </cell>
          <cell r="Q80">
            <v>1300</v>
          </cell>
        </row>
        <row r="81">
          <cell r="B81">
            <v>197</v>
          </cell>
          <cell r="Q81">
            <v>1205</v>
          </cell>
        </row>
        <row r="82">
          <cell r="B82">
            <v>199</v>
          </cell>
          <cell r="Q82">
            <v>1205</v>
          </cell>
        </row>
        <row r="83">
          <cell r="B83">
            <v>200</v>
          </cell>
          <cell r="Q83">
            <v>1205</v>
          </cell>
        </row>
        <row r="84">
          <cell r="B84">
            <v>204</v>
          </cell>
          <cell r="Q84">
            <v>1205</v>
          </cell>
        </row>
        <row r="85">
          <cell r="B85">
            <v>206</v>
          </cell>
          <cell r="Q85">
            <v>1205</v>
          </cell>
        </row>
        <row r="86">
          <cell r="B86">
            <v>209</v>
          </cell>
          <cell r="Q86">
            <v>1264.5877763246</v>
          </cell>
        </row>
        <row r="87">
          <cell r="B87">
            <v>210</v>
          </cell>
          <cell r="Q87">
            <v>900</v>
          </cell>
        </row>
        <row r="88">
          <cell r="B88">
            <v>212</v>
          </cell>
          <cell r="Q88">
            <v>1000</v>
          </cell>
        </row>
        <row r="89">
          <cell r="B89">
            <v>214</v>
          </cell>
          <cell r="Q89">
            <v>5296.6</v>
          </cell>
        </row>
        <row r="90">
          <cell r="B90">
            <v>215</v>
          </cell>
          <cell r="Q90">
            <v>3000</v>
          </cell>
        </row>
        <row r="91">
          <cell r="B91">
            <v>219</v>
          </cell>
          <cell r="Q91">
            <v>1000</v>
          </cell>
        </row>
        <row r="92">
          <cell r="B92">
            <v>221</v>
          </cell>
          <cell r="Q92">
            <v>1000</v>
          </cell>
        </row>
        <row r="93">
          <cell r="B93">
            <v>225</v>
          </cell>
          <cell r="Q93">
            <v>1000</v>
          </cell>
        </row>
        <row r="94">
          <cell r="B94">
            <v>226</v>
          </cell>
          <cell r="Q94">
            <v>900</v>
          </cell>
        </row>
        <row r="95">
          <cell r="B95">
            <v>229</v>
          </cell>
          <cell r="Q95">
            <v>1000</v>
          </cell>
        </row>
        <row r="96">
          <cell r="B96">
            <v>231</v>
          </cell>
          <cell r="Q96">
            <v>1000</v>
          </cell>
        </row>
        <row r="97">
          <cell r="B97">
            <v>234</v>
          </cell>
          <cell r="Q97">
            <v>1000</v>
          </cell>
        </row>
        <row r="98">
          <cell r="B98">
            <v>235</v>
          </cell>
          <cell r="Q98">
            <v>1000</v>
          </cell>
        </row>
        <row r="99">
          <cell r="B99">
            <v>238</v>
          </cell>
          <cell r="Q99">
            <v>1000</v>
          </cell>
        </row>
        <row r="100">
          <cell r="B100">
            <v>240</v>
          </cell>
          <cell r="Q100">
            <v>1205</v>
          </cell>
        </row>
        <row r="101">
          <cell r="B101">
            <v>242</v>
          </cell>
          <cell r="Q101">
            <v>1205</v>
          </cell>
        </row>
        <row r="102">
          <cell r="B102">
            <v>245</v>
          </cell>
          <cell r="Q102">
            <v>1205</v>
          </cell>
        </row>
        <row r="103">
          <cell r="B103">
            <v>248</v>
          </cell>
          <cell r="Q103">
            <v>1205</v>
          </cell>
        </row>
        <row r="104">
          <cell r="B104">
            <v>255</v>
          </cell>
          <cell r="Q104">
            <v>1205</v>
          </cell>
        </row>
        <row r="105">
          <cell r="B105">
            <v>264</v>
          </cell>
          <cell r="Q105">
            <v>1000</v>
          </cell>
        </row>
        <row r="106">
          <cell r="B106">
            <v>270</v>
          </cell>
          <cell r="Q106">
            <v>1000</v>
          </cell>
        </row>
        <row r="107">
          <cell r="B107">
            <v>271</v>
          </cell>
          <cell r="Q107">
            <v>1200</v>
          </cell>
        </row>
        <row r="108">
          <cell r="B108">
            <v>272</v>
          </cell>
          <cell r="Q108">
            <v>1205</v>
          </cell>
        </row>
        <row r="109">
          <cell r="B109">
            <v>276</v>
          </cell>
          <cell r="Q109">
            <v>1205</v>
          </cell>
        </row>
        <row r="110">
          <cell r="B110">
            <v>289</v>
          </cell>
          <cell r="Q110">
            <v>1205</v>
          </cell>
        </row>
        <row r="111">
          <cell r="B111">
            <v>293</v>
          </cell>
          <cell r="Q111">
            <v>1000</v>
          </cell>
        </row>
        <row r="112">
          <cell r="B112">
            <v>294</v>
          </cell>
          <cell r="Q112">
            <v>1204.9999999999995</v>
          </cell>
        </row>
        <row r="113">
          <cell r="B113">
            <v>297</v>
          </cell>
          <cell r="Q113">
            <v>1000</v>
          </cell>
        </row>
        <row r="114">
          <cell r="B114">
            <v>298</v>
          </cell>
          <cell r="Q114">
            <v>1000</v>
          </cell>
        </row>
        <row r="115">
          <cell r="B115">
            <v>299</v>
          </cell>
          <cell r="Q115">
            <v>1205</v>
          </cell>
        </row>
        <row r="116">
          <cell r="B116">
            <v>305</v>
          </cell>
          <cell r="Q116">
            <v>808.02</v>
          </cell>
        </row>
        <row r="117">
          <cell r="B117">
            <v>307</v>
          </cell>
          <cell r="Q117">
            <v>1205</v>
          </cell>
        </row>
        <row r="118">
          <cell r="B118">
            <v>308</v>
          </cell>
          <cell r="Q118">
            <v>1000</v>
          </cell>
        </row>
        <row r="119">
          <cell r="B119">
            <v>309</v>
          </cell>
          <cell r="Q119">
            <v>1205</v>
          </cell>
        </row>
        <row r="120">
          <cell r="B120">
            <v>314</v>
          </cell>
          <cell r="Q120">
            <v>1205</v>
          </cell>
        </row>
        <row r="121">
          <cell r="B121">
            <v>315</v>
          </cell>
          <cell r="Q121">
            <v>1205</v>
          </cell>
        </row>
        <row r="122">
          <cell r="B122">
            <v>316</v>
          </cell>
          <cell r="Q122">
            <v>1355</v>
          </cell>
        </row>
        <row r="123">
          <cell r="B123">
            <v>318</v>
          </cell>
          <cell r="Q123">
            <v>1205</v>
          </cell>
        </row>
        <row r="124">
          <cell r="B124">
            <v>320</v>
          </cell>
          <cell r="Q124">
            <v>1205</v>
          </cell>
        </row>
        <row r="125">
          <cell r="B125">
            <v>325</v>
          </cell>
          <cell r="Q125">
            <v>1205</v>
          </cell>
        </row>
        <row r="126">
          <cell r="B126">
            <v>326</v>
          </cell>
          <cell r="Q126">
            <v>1000</v>
          </cell>
        </row>
        <row r="127">
          <cell r="B127">
            <v>329</v>
          </cell>
          <cell r="Q127">
            <v>1205</v>
          </cell>
        </row>
        <row r="128">
          <cell r="B128">
            <v>333</v>
          </cell>
          <cell r="Q128">
            <v>1000</v>
          </cell>
        </row>
        <row r="129">
          <cell r="B129">
            <v>338</v>
          </cell>
          <cell r="Q129">
            <v>1000</v>
          </cell>
        </row>
        <row r="130">
          <cell r="B130">
            <v>339</v>
          </cell>
          <cell r="Q130">
            <v>1205</v>
          </cell>
        </row>
        <row r="131">
          <cell r="B131">
            <v>340</v>
          </cell>
          <cell r="Q131">
            <v>1000</v>
          </cell>
        </row>
        <row r="132">
          <cell r="B132">
            <v>342</v>
          </cell>
          <cell r="Q132">
            <v>550</v>
          </cell>
        </row>
        <row r="133">
          <cell r="B133">
            <v>343</v>
          </cell>
          <cell r="Q133">
            <v>1000</v>
          </cell>
        </row>
        <row r="134">
          <cell r="B134">
            <v>344</v>
          </cell>
          <cell r="Q134">
            <v>1205</v>
          </cell>
        </row>
        <row r="135">
          <cell r="B135">
            <v>345</v>
          </cell>
          <cell r="Q135">
            <v>1000</v>
          </cell>
        </row>
        <row r="136">
          <cell r="B136">
            <v>346</v>
          </cell>
          <cell r="Q136">
            <v>1055</v>
          </cell>
        </row>
        <row r="137">
          <cell r="B137">
            <v>348</v>
          </cell>
          <cell r="Q137">
            <v>550</v>
          </cell>
        </row>
        <row r="138">
          <cell r="B138">
            <v>349</v>
          </cell>
          <cell r="Q138">
            <v>1205</v>
          </cell>
        </row>
        <row r="139">
          <cell r="B139">
            <v>350</v>
          </cell>
          <cell r="Q139">
            <v>1205</v>
          </cell>
        </row>
        <row r="140">
          <cell r="B140">
            <v>351</v>
          </cell>
          <cell r="Q140">
            <v>1205</v>
          </cell>
        </row>
        <row r="141">
          <cell r="B141">
            <v>353</v>
          </cell>
          <cell r="Q141">
            <v>1205</v>
          </cell>
        </row>
        <row r="142">
          <cell r="B142">
            <v>359</v>
          </cell>
          <cell r="Q142">
            <v>1000</v>
          </cell>
        </row>
        <row r="143">
          <cell r="B143">
            <v>362</v>
          </cell>
          <cell r="Q143">
            <v>1000</v>
          </cell>
        </row>
        <row r="144">
          <cell r="B144">
            <v>363</v>
          </cell>
          <cell r="Q144">
            <v>1000</v>
          </cell>
        </row>
        <row r="145">
          <cell r="B145">
            <v>366</v>
          </cell>
          <cell r="Q145">
            <v>1000</v>
          </cell>
        </row>
        <row r="146">
          <cell r="B146">
            <v>367</v>
          </cell>
          <cell r="Q146">
            <v>220</v>
          </cell>
        </row>
        <row r="147">
          <cell r="B147">
            <v>368</v>
          </cell>
          <cell r="Q147">
            <v>40.16666666666667</v>
          </cell>
        </row>
        <row r="148">
          <cell r="B148">
            <v>370</v>
          </cell>
          <cell r="Q148">
            <v>400</v>
          </cell>
        </row>
        <row r="149">
          <cell r="B149">
            <v>372</v>
          </cell>
          <cell r="Q149">
            <v>550</v>
          </cell>
        </row>
        <row r="150">
          <cell r="B150">
            <v>373</v>
          </cell>
          <cell r="Q150">
            <v>1000</v>
          </cell>
        </row>
        <row r="151">
          <cell r="B151">
            <v>374</v>
          </cell>
          <cell r="Q151">
            <v>900</v>
          </cell>
        </row>
        <row r="152">
          <cell r="B152">
            <v>375</v>
          </cell>
          <cell r="Q152">
            <v>900</v>
          </cell>
        </row>
        <row r="153">
          <cell r="B153">
            <v>378</v>
          </cell>
          <cell r="Q153">
            <v>1000</v>
          </cell>
        </row>
        <row r="154">
          <cell r="B154">
            <v>379</v>
          </cell>
          <cell r="Q154">
            <v>800</v>
          </cell>
        </row>
        <row r="155">
          <cell r="B155">
            <v>381</v>
          </cell>
          <cell r="Q155">
            <v>1205</v>
          </cell>
        </row>
        <row r="156">
          <cell r="B156">
            <v>382</v>
          </cell>
          <cell r="Q156">
            <v>1000</v>
          </cell>
        </row>
        <row r="157">
          <cell r="B157">
            <v>383</v>
          </cell>
          <cell r="Q157">
            <v>1800</v>
          </cell>
        </row>
        <row r="158">
          <cell r="B158">
            <v>385</v>
          </cell>
          <cell r="Q158">
            <v>1000</v>
          </cell>
        </row>
        <row r="159">
          <cell r="B159">
            <v>387</v>
          </cell>
          <cell r="Q159">
            <v>1000</v>
          </cell>
        </row>
        <row r="160">
          <cell r="B160">
            <v>388</v>
          </cell>
          <cell r="Q160">
            <v>1000</v>
          </cell>
        </row>
        <row r="161">
          <cell r="B161">
            <v>389</v>
          </cell>
          <cell r="Q161">
            <v>1000</v>
          </cell>
        </row>
        <row r="162">
          <cell r="B162">
            <v>390</v>
          </cell>
          <cell r="Q162">
            <v>1000</v>
          </cell>
        </row>
        <row r="163">
          <cell r="B163">
            <v>391</v>
          </cell>
          <cell r="Q163">
            <v>1000</v>
          </cell>
        </row>
        <row r="164">
          <cell r="B164">
            <v>393</v>
          </cell>
          <cell r="Q164">
            <v>1000</v>
          </cell>
        </row>
        <row r="165">
          <cell r="B165">
            <v>394</v>
          </cell>
          <cell r="Q165">
            <v>550</v>
          </cell>
        </row>
        <row r="166">
          <cell r="B166">
            <v>396</v>
          </cell>
          <cell r="Q166">
            <v>550</v>
          </cell>
        </row>
        <row r="167">
          <cell r="B167">
            <v>397</v>
          </cell>
          <cell r="Q167">
            <v>550</v>
          </cell>
        </row>
        <row r="168">
          <cell r="B168">
            <v>398</v>
          </cell>
          <cell r="Q168">
            <v>1800</v>
          </cell>
        </row>
        <row r="169">
          <cell r="B169">
            <v>400</v>
          </cell>
          <cell r="Q169">
            <v>1000</v>
          </cell>
        </row>
        <row r="170">
          <cell r="B170">
            <v>401</v>
          </cell>
          <cell r="Q170">
            <v>1100</v>
          </cell>
        </row>
        <row r="171">
          <cell r="B171">
            <v>403</v>
          </cell>
          <cell r="Q171">
            <v>1205</v>
          </cell>
        </row>
        <row r="172">
          <cell r="B172">
            <v>405</v>
          </cell>
          <cell r="Q172">
            <v>1000</v>
          </cell>
        </row>
        <row r="173">
          <cell r="B173">
            <v>412</v>
          </cell>
          <cell r="Q173">
            <v>1205</v>
          </cell>
        </row>
        <row r="174">
          <cell r="B174">
            <v>413</v>
          </cell>
          <cell r="Q174">
            <v>1000</v>
          </cell>
        </row>
        <row r="175">
          <cell r="B175">
            <v>414</v>
          </cell>
          <cell r="Q175">
            <v>1000</v>
          </cell>
        </row>
        <row r="176">
          <cell r="B176">
            <v>415</v>
          </cell>
          <cell r="Q176">
            <v>1000</v>
          </cell>
        </row>
        <row r="177">
          <cell r="B177">
            <v>416</v>
          </cell>
          <cell r="Q177">
            <v>1000</v>
          </cell>
        </row>
        <row r="178">
          <cell r="B178">
            <v>417</v>
          </cell>
          <cell r="Q178">
            <v>1000</v>
          </cell>
        </row>
        <row r="179">
          <cell r="B179">
            <v>418</v>
          </cell>
          <cell r="Q179">
            <v>1000</v>
          </cell>
        </row>
        <row r="180">
          <cell r="B180">
            <v>421</v>
          </cell>
          <cell r="Q180">
            <v>1000</v>
          </cell>
        </row>
        <row r="181">
          <cell r="B181">
            <v>422</v>
          </cell>
          <cell r="Q181">
            <v>1205</v>
          </cell>
        </row>
        <row r="182">
          <cell r="B182">
            <v>423</v>
          </cell>
          <cell r="Q182">
            <v>1000</v>
          </cell>
        </row>
        <row r="183">
          <cell r="B183">
            <v>424</v>
          </cell>
          <cell r="Q183">
            <v>1000</v>
          </cell>
        </row>
        <row r="184">
          <cell r="B184">
            <v>426</v>
          </cell>
          <cell r="Q184">
            <v>800</v>
          </cell>
        </row>
        <row r="185">
          <cell r="B185">
            <v>427</v>
          </cell>
          <cell r="Q185">
            <v>550</v>
          </cell>
        </row>
        <row r="186">
          <cell r="B186">
            <v>429</v>
          </cell>
          <cell r="Q186">
            <v>1205</v>
          </cell>
        </row>
        <row r="187">
          <cell r="B187">
            <v>430</v>
          </cell>
          <cell r="Q187">
            <v>1000</v>
          </cell>
        </row>
        <row r="188">
          <cell r="B188">
            <v>431</v>
          </cell>
          <cell r="Q188">
            <v>1000</v>
          </cell>
        </row>
        <row r="189">
          <cell r="B189">
            <v>432</v>
          </cell>
          <cell r="Q189">
            <v>1000</v>
          </cell>
        </row>
        <row r="190">
          <cell r="B190">
            <v>433</v>
          </cell>
          <cell r="Q190">
            <v>1000</v>
          </cell>
        </row>
        <row r="191">
          <cell r="B191">
            <v>434</v>
          </cell>
          <cell r="Q191">
            <v>1000</v>
          </cell>
        </row>
        <row r="192">
          <cell r="B192">
            <v>435</v>
          </cell>
          <cell r="Q192">
            <v>1000</v>
          </cell>
        </row>
        <row r="193">
          <cell r="B193">
            <v>436</v>
          </cell>
          <cell r="Q193">
            <v>1000</v>
          </cell>
        </row>
        <row r="194">
          <cell r="B194">
            <v>437</v>
          </cell>
          <cell r="Q194">
            <v>550</v>
          </cell>
        </row>
        <row r="195">
          <cell r="B195">
            <v>438</v>
          </cell>
          <cell r="Q195">
            <v>550</v>
          </cell>
        </row>
        <row r="196">
          <cell r="B196">
            <v>439</v>
          </cell>
          <cell r="Q196">
            <v>600</v>
          </cell>
        </row>
        <row r="197">
          <cell r="B197">
            <v>440</v>
          </cell>
          <cell r="Q197">
            <v>550</v>
          </cell>
        </row>
        <row r="198">
          <cell r="B198">
            <v>441</v>
          </cell>
          <cell r="Q198">
            <v>1000</v>
          </cell>
        </row>
        <row r="199">
          <cell r="B199">
            <v>443</v>
          </cell>
          <cell r="Q199">
            <v>1000</v>
          </cell>
        </row>
        <row r="200">
          <cell r="B200">
            <v>446</v>
          </cell>
          <cell r="Q200">
            <v>1205</v>
          </cell>
        </row>
        <row r="201">
          <cell r="B201">
            <v>447</v>
          </cell>
          <cell r="Q201">
            <v>1000</v>
          </cell>
        </row>
        <row r="202">
          <cell r="B202">
            <v>448</v>
          </cell>
          <cell r="Q202">
            <v>700</v>
          </cell>
        </row>
        <row r="203">
          <cell r="B203">
            <v>450</v>
          </cell>
          <cell r="Q203">
            <v>550</v>
          </cell>
        </row>
        <row r="204">
          <cell r="B204">
            <v>451</v>
          </cell>
          <cell r="Q204">
            <v>600</v>
          </cell>
        </row>
        <row r="205">
          <cell r="B205">
            <v>452</v>
          </cell>
          <cell r="Q205">
            <v>600</v>
          </cell>
        </row>
        <row r="206">
          <cell r="B206">
            <v>453</v>
          </cell>
          <cell r="Q206">
            <v>1000</v>
          </cell>
        </row>
        <row r="207">
          <cell r="B207">
            <v>454</v>
          </cell>
          <cell r="Q207">
            <v>550</v>
          </cell>
        </row>
        <row r="208">
          <cell r="B208">
            <v>455</v>
          </cell>
          <cell r="Q208">
            <v>550</v>
          </cell>
        </row>
        <row r="209">
          <cell r="B209">
            <v>456</v>
          </cell>
          <cell r="Q209">
            <v>700</v>
          </cell>
        </row>
        <row r="210">
          <cell r="B210">
            <v>457</v>
          </cell>
          <cell r="Q210">
            <v>655</v>
          </cell>
        </row>
        <row r="211">
          <cell r="B211">
            <v>458</v>
          </cell>
          <cell r="Q211">
            <v>1000</v>
          </cell>
        </row>
        <row r="212">
          <cell r="B212">
            <v>459</v>
          </cell>
          <cell r="Q212">
            <v>1000</v>
          </cell>
        </row>
        <row r="213">
          <cell r="B213">
            <v>460</v>
          </cell>
          <cell r="Q213">
            <v>1000</v>
          </cell>
        </row>
        <row r="214">
          <cell r="B214">
            <v>461</v>
          </cell>
          <cell r="Q214">
            <v>600</v>
          </cell>
        </row>
        <row r="215">
          <cell r="B215">
            <v>462</v>
          </cell>
          <cell r="Q215">
            <v>550</v>
          </cell>
        </row>
        <row r="216">
          <cell r="B216">
            <v>463</v>
          </cell>
          <cell r="Q216">
            <v>550</v>
          </cell>
        </row>
        <row r="217">
          <cell r="B217">
            <v>464</v>
          </cell>
          <cell r="Q217">
            <v>550</v>
          </cell>
        </row>
        <row r="218">
          <cell r="B218">
            <v>465</v>
          </cell>
          <cell r="Q218">
            <v>1000</v>
          </cell>
        </row>
        <row r="219">
          <cell r="B219">
            <v>466</v>
          </cell>
          <cell r="Q219">
            <v>550</v>
          </cell>
        </row>
        <row r="220">
          <cell r="B220">
            <v>467</v>
          </cell>
          <cell r="Q220">
            <v>800</v>
          </cell>
        </row>
        <row r="221">
          <cell r="B221">
            <v>468</v>
          </cell>
          <cell r="Q221">
            <v>1000</v>
          </cell>
        </row>
        <row r="222">
          <cell r="B222">
            <v>469</v>
          </cell>
          <cell r="Q222">
            <v>1000</v>
          </cell>
        </row>
        <row r="223">
          <cell r="B223">
            <v>471</v>
          </cell>
          <cell r="Q223">
            <v>1000</v>
          </cell>
        </row>
        <row r="224">
          <cell r="B224">
            <v>472</v>
          </cell>
          <cell r="Q224">
            <v>33.333333333333336</v>
          </cell>
        </row>
        <row r="225">
          <cell r="B225">
            <v>473</v>
          </cell>
          <cell r="Q225">
            <v>550</v>
          </cell>
        </row>
        <row r="226">
          <cell r="B226">
            <v>474</v>
          </cell>
          <cell r="Q226">
            <v>233.33333333333334</v>
          </cell>
        </row>
        <row r="227">
          <cell r="B227">
            <v>475</v>
          </cell>
          <cell r="Q227">
            <v>866.6666666666666</v>
          </cell>
        </row>
        <row r="228">
          <cell r="B228">
            <v>476</v>
          </cell>
          <cell r="Q228">
            <v>499.99999999999994</v>
          </cell>
        </row>
        <row r="229">
          <cell r="B229">
            <v>477</v>
          </cell>
          <cell r="Q229">
            <v>333.3333333333333</v>
          </cell>
        </row>
        <row r="230">
          <cell r="B230">
            <v>478</v>
          </cell>
          <cell r="Q230">
            <v>333.3333333333333</v>
          </cell>
        </row>
        <row r="231">
          <cell r="B231">
            <v>479</v>
          </cell>
          <cell r="Q231">
            <v>366.66666666666663</v>
          </cell>
        </row>
        <row r="232">
          <cell r="B232">
            <v>480</v>
          </cell>
          <cell r="Q232">
            <v>400</v>
          </cell>
        </row>
        <row r="233">
          <cell r="B233">
            <v>481</v>
          </cell>
          <cell r="Q233">
            <v>400</v>
          </cell>
        </row>
        <row r="234">
          <cell r="B234">
            <v>482</v>
          </cell>
          <cell r="Q234">
            <v>299.99999999999994</v>
          </cell>
        </row>
        <row r="235">
          <cell r="B235">
            <v>483</v>
          </cell>
          <cell r="Q235">
            <v>233.33333333333331</v>
          </cell>
        </row>
      </sheetData>
      <sheetData sheetId="11">
        <row r="4">
          <cell r="Q4" t="str">
            <v>SI</v>
          </cell>
        </row>
        <row r="5">
          <cell r="A5" t="str">
            <v>SNP</v>
          </cell>
          <cell r="C5">
            <v>13</v>
          </cell>
          <cell r="Q5" t="str">
            <v>NO</v>
          </cell>
        </row>
        <row r="6">
          <cell r="A6" t="str">
            <v>HORIZONTE</v>
          </cell>
          <cell r="C6">
            <v>10</v>
          </cell>
          <cell r="D6">
            <v>1.95</v>
          </cell>
          <cell r="E6">
            <v>1.11</v>
          </cell>
        </row>
        <row r="7">
          <cell r="A7" t="str">
            <v>INTEGRA</v>
          </cell>
          <cell r="C7">
            <v>10</v>
          </cell>
          <cell r="D7">
            <v>1.8</v>
          </cell>
          <cell r="E7">
            <v>1.03</v>
          </cell>
        </row>
        <row r="8">
          <cell r="A8" t="str">
            <v>PRIMA</v>
          </cell>
          <cell r="C8">
            <v>10</v>
          </cell>
          <cell r="D8">
            <v>1.75</v>
          </cell>
          <cell r="E8">
            <v>1.06</v>
          </cell>
        </row>
        <row r="9">
          <cell r="A9" t="str">
            <v>PROFUTURO</v>
          </cell>
          <cell r="C9">
            <v>10</v>
          </cell>
          <cell r="D9">
            <v>2.3</v>
          </cell>
          <cell r="E9">
            <v>1.26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sme C-01 Actual"/>
      <sheetName val="Asme Mejorada"/>
      <sheetName val="Conteo Recursos"/>
      <sheetName val="M1 "/>
      <sheetName val="Anexo 1"/>
      <sheetName val="M2"/>
      <sheetName val="Anexo 2"/>
      <sheetName val="M3 "/>
      <sheetName val="Anexo3"/>
      <sheetName val="INDUCTOR I"/>
      <sheetName val="INDUCTOR II"/>
      <sheetName val="INDUCTOR III"/>
      <sheetName val="INDUCTOR IV"/>
      <sheetName val="M4 "/>
      <sheetName val="Anexo 4 "/>
      <sheetName val="M5 "/>
      <sheetName val="Anexo 5"/>
      <sheetName val="M6  "/>
      <sheetName val="Anexo 6"/>
      <sheetName val="M7"/>
      <sheetName val="Anexo 7"/>
      <sheetName val="Datos"/>
      <sheetName val="RESUMEN"/>
    </sheetNames>
    <sheetDataSet>
      <sheetData sheetId="21">
        <row r="2">
          <cell r="K2" t="str">
            <v>Papel Bond A4 (120 grs.)(RD y de Capitanías)</v>
          </cell>
          <cell r="L2" t="str">
            <v>N° de Papel Bond A4 (120 grs.)(RD y de Capitanías)</v>
          </cell>
          <cell r="M2">
            <v>4560</v>
          </cell>
          <cell r="N2">
            <v>380</v>
          </cell>
          <cell r="O2">
            <v>0.56</v>
          </cell>
          <cell r="P2">
            <v>2553.6000000000004</v>
          </cell>
        </row>
        <row r="3">
          <cell r="K3" t="str">
            <v>Papel Bond A4 (120 grs.) (Certificados) </v>
          </cell>
          <cell r="L3" t="str">
            <v>N° de Papel Bond A4 (120 grs.) (Certificados) </v>
          </cell>
          <cell r="M3">
            <v>4560</v>
          </cell>
          <cell r="N3">
            <v>380</v>
          </cell>
          <cell r="O3">
            <v>0.56</v>
          </cell>
          <cell r="P3">
            <v>2553.6000000000004</v>
          </cell>
        </row>
        <row r="4">
          <cell r="K4" t="str">
            <v>Papel Bond A4 (120 grs.)(Títulos Personal Acuático)</v>
          </cell>
          <cell r="L4" t="str">
            <v>N° de Papel Bond A4 (120 grs.)(Títulos Personal Acuático)</v>
          </cell>
          <cell r="M4">
            <v>1560</v>
          </cell>
          <cell r="N4">
            <v>130</v>
          </cell>
          <cell r="O4">
            <v>0.52</v>
          </cell>
          <cell r="P4">
            <v>811.2</v>
          </cell>
        </row>
        <row r="5">
          <cell r="K5" t="str">
            <v>Papel Bond A4 (80 grs. )</v>
          </cell>
          <cell r="L5" t="str">
            <v>N° de Papel Bond A4 (80 grs. )</v>
          </cell>
          <cell r="M5">
            <v>50040</v>
          </cell>
          <cell r="N5">
            <v>4170</v>
          </cell>
          <cell r="O5">
            <v>0.03</v>
          </cell>
          <cell r="P5">
            <v>1501.2</v>
          </cell>
        </row>
        <row r="6">
          <cell r="K6" t="str">
            <v>Papel Bond A4 membretado</v>
          </cell>
          <cell r="L6" t="str">
            <v>N° de Papel Bond A4 membretado</v>
          </cell>
          <cell r="M6">
            <v>15240</v>
          </cell>
          <cell r="N6">
            <v>1270</v>
          </cell>
          <cell r="O6">
            <v>0.35</v>
          </cell>
          <cell r="P6">
            <v>5334</v>
          </cell>
        </row>
        <row r="7">
          <cell r="K7" t="str">
            <v>Folder plástico</v>
          </cell>
          <cell r="L7" t="str">
            <v>N° de Folder plástico</v>
          </cell>
          <cell r="M7">
            <v>3720</v>
          </cell>
          <cell r="N7">
            <v>310</v>
          </cell>
          <cell r="O7">
            <v>4.53</v>
          </cell>
          <cell r="P7">
            <v>16851.600000000002</v>
          </cell>
        </row>
        <row r="8">
          <cell r="K8" t="str">
            <v>Folder manila</v>
          </cell>
          <cell r="L8" t="str">
            <v>N° de Folder manila</v>
          </cell>
          <cell r="M8">
            <v>5220</v>
          </cell>
          <cell r="N8">
            <v>435</v>
          </cell>
          <cell r="O8">
            <v>0.6</v>
          </cell>
          <cell r="P8">
            <v>3132</v>
          </cell>
        </row>
        <row r="9">
          <cell r="K9" t="str">
            <v>Folder colgante para archivo</v>
          </cell>
          <cell r="L9" t="str">
            <v>N° de Folder colgante para archivo</v>
          </cell>
          <cell r="M9">
            <v>4260</v>
          </cell>
          <cell r="N9">
            <v>355</v>
          </cell>
          <cell r="O9">
            <v>4</v>
          </cell>
          <cell r="P9">
            <v>17040</v>
          </cell>
        </row>
        <row r="10">
          <cell r="K10" t="str">
            <v>Faster</v>
          </cell>
          <cell r="L10" t="str">
            <v>N° de Faster</v>
          </cell>
          <cell r="M10">
            <v>5220</v>
          </cell>
          <cell r="N10">
            <v>435</v>
          </cell>
          <cell r="O10">
            <v>0.078</v>
          </cell>
          <cell r="P10">
            <v>407.16</v>
          </cell>
        </row>
        <row r="11">
          <cell r="K11" t="str">
            <v>Lápiz</v>
          </cell>
          <cell r="L11" t="str">
            <v>N° de personas</v>
          </cell>
          <cell r="M11">
            <v>1258</v>
          </cell>
          <cell r="N11">
            <v>104.83333333333333</v>
          </cell>
          <cell r="O11">
            <v>0.4</v>
          </cell>
          <cell r="P11">
            <v>503.20000000000005</v>
          </cell>
        </row>
        <row r="12">
          <cell r="K12" t="str">
            <v>Bolígrafo</v>
          </cell>
          <cell r="L12" t="str">
            <v>N° de personas</v>
          </cell>
          <cell r="M12">
            <v>1258</v>
          </cell>
          <cell r="N12">
            <v>104.83333333333333</v>
          </cell>
          <cell r="O12">
            <v>0.3</v>
          </cell>
          <cell r="P12">
            <v>377.4</v>
          </cell>
        </row>
        <row r="13">
          <cell r="K13" t="str">
            <v>Bolígrafo especial para caligrafiado</v>
          </cell>
          <cell r="L13" t="str">
            <v>N° de Bolígrafo especial para caligrafiado</v>
          </cell>
          <cell r="M13">
            <v>372</v>
          </cell>
          <cell r="N13">
            <v>31</v>
          </cell>
          <cell r="O13">
            <v>12</v>
          </cell>
          <cell r="P13">
            <v>4464</v>
          </cell>
        </row>
        <row r="14">
          <cell r="K14" t="str">
            <v>Resaltador</v>
          </cell>
          <cell r="L14" t="str">
            <v>N° de personas</v>
          </cell>
          <cell r="M14">
            <v>1258</v>
          </cell>
          <cell r="N14">
            <v>104.83333333333333</v>
          </cell>
          <cell r="O14">
            <v>1.1</v>
          </cell>
          <cell r="P14">
            <v>1383.8000000000002</v>
          </cell>
        </row>
        <row r="15">
          <cell r="K15" t="str">
            <v>Borrador</v>
          </cell>
          <cell r="L15" t="str">
            <v>N° de Borrador</v>
          </cell>
          <cell r="M15">
            <v>1258</v>
          </cell>
          <cell r="N15">
            <v>104.83333333333333</v>
          </cell>
          <cell r="O15">
            <v>0.5</v>
          </cell>
          <cell r="P15">
            <v>629</v>
          </cell>
        </row>
        <row r="16">
          <cell r="K16" t="str">
            <v>Grapas</v>
          </cell>
          <cell r="L16" t="str">
            <v>N° de Grapas</v>
          </cell>
          <cell r="M16">
            <v>4215000</v>
          </cell>
          <cell r="N16">
            <v>351250</v>
          </cell>
          <cell r="O16">
            <v>0.0024</v>
          </cell>
          <cell r="P16">
            <v>10116</v>
          </cell>
        </row>
        <row r="17">
          <cell r="K17" t="str">
            <v>Tijera </v>
          </cell>
          <cell r="L17" t="str">
            <v>N° de Tijera </v>
          </cell>
          <cell r="M17">
            <v>149</v>
          </cell>
          <cell r="N17">
            <v>12.416666666666666</v>
          </cell>
          <cell r="O17">
            <v>3.7</v>
          </cell>
          <cell r="P17">
            <v>551.3000000000001</v>
          </cell>
        </row>
        <row r="18">
          <cell r="K18" t="str">
            <v>Goma</v>
          </cell>
          <cell r="L18" t="str">
            <v>N° de Goma</v>
          </cell>
          <cell r="M18">
            <v>447</v>
          </cell>
          <cell r="N18">
            <v>37.25</v>
          </cell>
          <cell r="O18">
            <v>1.5</v>
          </cell>
          <cell r="P18">
            <v>670.5</v>
          </cell>
        </row>
        <row r="19">
          <cell r="K19" t="str">
            <v>Cuaderno de Cargo</v>
          </cell>
          <cell r="L19" t="str">
            <v>N° de Cuaderno de Cargo</v>
          </cell>
          <cell r="M19">
            <v>320</v>
          </cell>
          <cell r="N19">
            <v>26.666666666666668</v>
          </cell>
          <cell r="O19">
            <v>5</v>
          </cell>
          <cell r="P19">
            <v>1600</v>
          </cell>
        </row>
        <row r="20">
          <cell r="K20" t="str">
            <v>Cuaderno Registro Correspondencia</v>
          </cell>
          <cell r="L20" t="str">
            <v>N° de Cuaderno Registro Correspondencia</v>
          </cell>
          <cell r="M20">
            <v>152</v>
          </cell>
          <cell r="N20">
            <v>12.666666666666666</v>
          </cell>
          <cell r="O20">
            <v>13.58</v>
          </cell>
          <cell r="P20">
            <v>2064.16</v>
          </cell>
        </row>
        <row r="21">
          <cell r="K21" t="str">
            <v>Cuaderno Control Registro</v>
          </cell>
          <cell r="L21" t="str">
            <v>N° de Cuaderno Control Registro</v>
          </cell>
          <cell r="M21">
            <v>624</v>
          </cell>
          <cell r="N21">
            <v>52</v>
          </cell>
          <cell r="O21">
            <v>13.58</v>
          </cell>
          <cell r="P21">
            <v>8473.92</v>
          </cell>
        </row>
        <row r="22">
          <cell r="K22" t="str">
            <v>Libro Matrícula Personal Acuático</v>
          </cell>
          <cell r="L22" t="str">
            <v>N° de Libro Matrícula Personal Acuático</v>
          </cell>
          <cell r="M22">
            <v>164</v>
          </cell>
          <cell r="N22">
            <v>13.666666666666666</v>
          </cell>
          <cell r="O22">
            <v>90</v>
          </cell>
          <cell r="P22">
            <v>14760</v>
          </cell>
        </row>
        <row r="23">
          <cell r="K23" t="str">
            <v>Libro Matrícula Naves</v>
          </cell>
          <cell r="L23" t="str">
            <v>N° de Libro Matrícula Naves</v>
          </cell>
          <cell r="M23">
            <v>36</v>
          </cell>
          <cell r="N23">
            <v>3</v>
          </cell>
          <cell r="O23">
            <v>90</v>
          </cell>
          <cell r="P23">
            <v>3240</v>
          </cell>
        </row>
        <row r="24">
          <cell r="K24" t="str">
            <v>Engrapador</v>
          </cell>
          <cell r="L24" t="str">
            <v>N° de Engrapador</v>
          </cell>
          <cell r="M24">
            <v>149</v>
          </cell>
          <cell r="N24">
            <v>12.416666666666666</v>
          </cell>
          <cell r="O24">
            <v>25.66</v>
          </cell>
          <cell r="P24">
            <v>3823.34</v>
          </cell>
        </row>
        <row r="25">
          <cell r="K25" t="str">
            <v>Tampón</v>
          </cell>
          <cell r="L25" t="str">
            <v>N° de Tampón</v>
          </cell>
          <cell r="M25">
            <v>170</v>
          </cell>
          <cell r="N25">
            <v>14.166666666666666</v>
          </cell>
          <cell r="O25">
            <v>2.3</v>
          </cell>
          <cell r="P25">
            <v>390.99999999999994</v>
          </cell>
        </row>
        <row r="26">
          <cell r="K26" t="str">
            <v>Sello</v>
          </cell>
          <cell r="L26" t="str">
            <v>N° de Sello</v>
          </cell>
          <cell r="M26">
            <v>85</v>
          </cell>
          <cell r="N26">
            <v>7.083333333333333</v>
          </cell>
          <cell r="O26">
            <v>10</v>
          </cell>
          <cell r="P26">
            <v>850</v>
          </cell>
        </row>
        <row r="27">
          <cell r="K27" t="str">
            <v>Sello de Agua</v>
          </cell>
          <cell r="L27" t="str">
            <v>N° de Sello de Agua</v>
          </cell>
          <cell r="M27">
            <v>1</v>
          </cell>
          <cell r="N27">
            <v>0.08333333333333333</v>
          </cell>
          <cell r="O27">
            <v>96</v>
          </cell>
          <cell r="P27">
            <v>96</v>
          </cell>
        </row>
        <row r="28">
          <cell r="K28" t="str">
            <v>Numerador de Títulos</v>
          </cell>
          <cell r="L28" t="str">
            <v>N° de Numerador de Títulos</v>
          </cell>
          <cell r="M28">
            <v>33</v>
          </cell>
          <cell r="N28">
            <v>2.75</v>
          </cell>
          <cell r="O28">
            <v>65</v>
          </cell>
          <cell r="P28">
            <v>2145</v>
          </cell>
        </row>
        <row r="29">
          <cell r="K29" t="str">
            <v>Fechador</v>
          </cell>
          <cell r="L29" t="str">
            <v>N° de Fechador</v>
          </cell>
          <cell r="M29">
            <v>85</v>
          </cell>
          <cell r="N29">
            <v>7.083333333333333</v>
          </cell>
          <cell r="O29">
            <v>6</v>
          </cell>
          <cell r="P29">
            <v>510</v>
          </cell>
        </row>
        <row r="30">
          <cell r="K30" t="str">
            <v>Tóner</v>
          </cell>
          <cell r="L30" t="str">
            <v>N° de Tóner</v>
          </cell>
          <cell r="M30">
            <v>1812</v>
          </cell>
          <cell r="N30">
            <v>151</v>
          </cell>
          <cell r="O30">
            <v>100</v>
          </cell>
          <cell r="P30">
            <v>181200</v>
          </cell>
        </row>
        <row r="31">
          <cell r="K31" t="str">
            <v>Tóner para impresora</v>
          </cell>
          <cell r="L31" t="str">
            <v>N° de Tóner para impresora</v>
          </cell>
          <cell r="M31">
            <v>408</v>
          </cell>
          <cell r="N31">
            <v>34</v>
          </cell>
          <cell r="O31">
            <v>420</v>
          </cell>
          <cell r="P31">
            <v>171360</v>
          </cell>
        </row>
        <row r="32">
          <cell r="K32" t="str">
            <v>Archivador</v>
          </cell>
          <cell r="L32" t="str">
            <v>N° de Archivador</v>
          </cell>
          <cell r="M32">
            <v>1284</v>
          </cell>
          <cell r="N32">
            <v>107</v>
          </cell>
          <cell r="O32">
            <v>12</v>
          </cell>
          <cell r="P32">
            <v>15408</v>
          </cell>
        </row>
        <row r="33">
          <cell r="K33" t="str">
            <v>Cinta de impresora</v>
          </cell>
          <cell r="L33" t="str">
            <v>N° de Cinta de impresora</v>
          </cell>
          <cell r="M33">
            <v>324</v>
          </cell>
          <cell r="N33">
            <v>27</v>
          </cell>
          <cell r="O33">
            <v>30</v>
          </cell>
          <cell r="P33">
            <v>9720</v>
          </cell>
        </row>
        <row r="34">
          <cell r="K34" t="str">
            <v>Tinta para tampón</v>
          </cell>
          <cell r="L34" t="str">
            <v>N° de Tinta para tampón</v>
          </cell>
          <cell r="M34">
            <v>170</v>
          </cell>
          <cell r="N34">
            <v>14.166666666666666</v>
          </cell>
          <cell r="O34">
            <v>2.5</v>
          </cell>
          <cell r="P34">
            <v>425</v>
          </cell>
        </row>
        <row r="35">
          <cell r="K35" t="str">
            <v>Papel carbón</v>
          </cell>
          <cell r="L35" t="str">
            <v>N° de Papel carbón</v>
          </cell>
          <cell r="M35">
            <v>2800</v>
          </cell>
          <cell r="N35">
            <v>233.33333333333334</v>
          </cell>
          <cell r="O35">
            <v>0.3</v>
          </cell>
          <cell r="P35">
            <v>840</v>
          </cell>
        </row>
        <row r="36">
          <cell r="K36" t="str">
            <v>Ligas</v>
          </cell>
          <cell r="L36" t="str">
            <v>N° de Ligas</v>
          </cell>
          <cell r="M36">
            <v>62400</v>
          </cell>
          <cell r="N36">
            <v>5200</v>
          </cell>
          <cell r="O36">
            <v>0.025</v>
          </cell>
          <cell r="P36">
            <v>1560</v>
          </cell>
        </row>
        <row r="37">
          <cell r="K37" t="str">
            <v>Sobre cartulina dúplex</v>
          </cell>
          <cell r="L37" t="str">
            <v>N° de Sobre cartulina dúplex</v>
          </cell>
          <cell r="M37">
            <v>1200</v>
          </cell>
          <cell r="N37">
            <v>100</v>
          </cell>
          <cell r="O37">
            <v>0.8</v>
          </cell>
          <cell r="P37">
            <v>960</v>
          </cell>
        </row>
        <row r="38">
          <cell r="K38" t="str">
            <v>Sobre manila tamaño A4</v>
          </cell>
          <cell r="L38" t="str">
            <v>N° de Sobre manila tamaño A4</v>
          </cell>
          <cell r="M38">
            <v>1356</v>
          </cell>
          <cell r="N38">
            <v>113</v>
          </cell>
          <cell r="O38">
            <v>0.4</v>
          </cell>
          <cell r="P38">
            <v>542.4</v>
          </cell>
        </row>
        <row r="39">
          <cell r="K39" t="str">
            <v>Sobre blanco tamaño A4</v>
          </cell>
          <cell r="L39" t="str">
            <v>N° de Sobre blanco tamaño A4</v>
          </cell>
          <cell r="M39">
            <v>3180</v>
          </cell>
          <cell r="N39">
            <v>265</v>
          </cell>
          <cell r="O39">
            <v>0.2</v>
          </cell>
          <cell r="P39">
            <v>636</v>
          </cell>
        </row>
        <row r="40">
          <cell r="K40" t="str">
            <v>Sobre manila t/oficio</v>
          </cell>
          <cell r="L40" t="str">
            <v>N° de Sobre manila t/oficio</v>
          </cell>
          <cell r="M40">
            <v>1176</v>
          </cell>
          <cell r="N40">
            <v>98</v>
          </cell>
          <cell r="O40">
            <v>0.3</v>
          </cell>
          <cell r="P40">
            <v>352.8</v>
          </cell>
        </row>
        <row r="41">
          <cell r="K41" t="str">
            <v>Sobre manila t/carta</v>
          </cell>
          <cell r="L41" t="str">
            <v>N° de Sobre manila t/carta</v>
          </cell>
          <cell r="M41">
            <v>3180</v>
          </cell>
          <cell r="N41">
            <v>265</v>
          </cell>
          <cell r="O41">
            <v>0.2</v>
          </cell>
          <cell r="P41">
            <v>636</v>
          </cell>
        </row>
        <row r="42">
          <cell r="K42" t="str">
            <v>Cartulina duplex (tapa y contratapa)</v>
          </cell>
          <cell r="L42" t="str">
            <v>N° de Cartulina duplex (tapa y contratapa)</v>
          </cell>
          <cell r="M42">
            <v>2400</v>
          </cell>
          <cell r="N42">
            <v>200</v>
          </cell>
          <cell r="O42">
            <v>1.5</v>
          </cell>
          <cell r="P42">
            <v>3600</v>
          </cell>
        </row>
        <row r="43">
          <cell r="K43" t="str">
            <v>Papel kraft</v>
          </cell>
          <cell r="L43" t="str">
            <v>N° de Papel kraft</v>
          </cell>
          <cell r="M43">
            <v>2700</v>
          </cell>
          <cell r="N43">
            <v>225</v>
          </cell>
          <cell r="O43">
            <v>0.3</v>
          </cell>
          <cell r="P43">
            <v>810</v>
          </cell>
        </row>
        <row r="44">
          <cell r="K44" t="str">
            <v>Clips</v>
          </cell>
          <cell r="L44" t="str">
            <v>N° de Clips</v>
          </cell>
          <cell r="M44">
            <v>81600</v>
          </cell>
          <cell r="N44">
            <v>6800</v>
          </cell>
          <cell r="O44">
            <v>0.011</v>
          </cell>
          <cell r="P44">
            <v>897.5999999999999</v>
          </cell>
        </row>
        <row r="45">
          <cell r="K45" t="str">
            <v>Clip grande</v>
          </cell>
          <cell r="L45" t="str">
            <v>N° de Clip grande</v>
          </cell>
          <cell r="M45">
            <v>5100</v>
          </cell>
          <cell r="N45">
            <v>425</v>
          </cell>
          <cell r="O45">
            <v>0.07</v>
          </cell>
          <cell r="P45">
            <v>357.00000000000006</v>
          </cell>
        </row>
        <row r="46">
          <cell r="K46" t="str">
            <v>Clips tipo mariposa chico</v>
          </cell>
          <cell r="L46" t="str">
            <v>N° de Clips tipo mariposa chico</v>
          </cell>
          <cell r="M46">
            <v>10200</v>
          </cell>
          <cell r="N46">
            <v>850</v>
          </cell>
          <cell r="O46">
            <v>0.035</v>
          </cell>
          <cell r="P46">
            <v>357.00000000000006</v>
          </cell>
        </row>
        <row r="47">
          <cell r="K47" t="str">
            <v>Tarjeta PVC</v>
          </cell>
          <cell r="L47" t="str">
            <v>N° de Tarjeta PVC</v>
          </cell>
          <cell r="M47">
            <v>3060</v>
          </cell>
          <cell r="N47">
            <v>255</v>
          </cell>
          <cell r="O47">
            <v>1.75</v>
          </cell>
          <cell r="P47">
            <v>5355</v>
          </cell>
        </row>
        <row r="48">
          <cell r="K48" t="str">
            <v>Libreta de Embarco</v>
          </cell>
          <cell r="L48" t="str">
            <v>N° de Libreta de Embarco</v>
          </cell>
          <cell r="M48">
            <v>3060</v>
          </cell>
          <cell r="N48">
            <v>255</v>
          </cell>
          <cell r="O48">
            <v>9.2</v>
          </cell>
          <cell r="P48">
            <v>28151.999999999996</v>
          </cell>
        </row>
        <row r="49">
          <cell r="K49" t="str">
            <v>Lámina de seguridad libreta de embarco</v>
          </cell>
          <cell r="L49" t="str">
            <v>N° de Lámina de seguridad libreta de embarco</v>
          </cell>
          <cell r="M49">
            <v>3060</v>
          </cell>
          <cell r="N49">
            <v>255</v>
          </cell>
          <cell r="O49">
            <v>0.8</v>
          </cell>
          <cell r="P49">
            <v>2448</v>
          </cell>
        </row>
        <row r="50">
          <cell r="K50" t="str">
            <v>Mica de protección libreta de embarco</v>
          </cell>
          <cell r="L50" t="str">
            <v>N° de Mica de protección libreta de embarco</v>
          </cell>
          <cell r="M50">
            <v>3060</v>
          </cell>
          <cell r="N50">
            <v>255</v>
          </cell>
          <cell r="O50">
            <v>1</v>
          </cell>
          <cell r="P50">
            <v>3060</v>
          </cell>
        </row>
        <row r="51">
          <cell r="K51" t="str">
            <v>Escritorio</v>
          </cell>
          <cell r="L51" t="str">
            <v>N° de Escritorio</v>
          </cell>
          <cell r="M51">
            <v>0</v>
          </cell>
          <cell r="N51">
            <v>0</v>
          </cell>
          <cell r="O51">
            <v>150</v>
          </cell>
          <cell r="P51">
            <v>0</v>
          </cell>
        </row>
        <row r="52">
          <cell r="K52" t="str">
            <v>Pc</v>
          </cell>
          <cell r="L52" t="str">
            <v>N° de Pc</v>
          </cell>
          <cell r="M52">
            <v>586</v>
          </cell>
          <cell r="N52">
            <v>48.833333333333336</v>
          </cell>
          <cell r="O52">
            <v>2000</v>
          </cell>
          <cell r="P52">
            <v>293000</v>
          </cell>
        </row>
        <row r="53">
          <cell r="K53" t="str">
            <v>Monitor</v>
          </cell>
          <cell r="L53" t="str">
            <v>N° de Monitor</v>
          </cell>
          <cell r="M53">
            <v>586</v>
          </cell>
          <cell r="N53">
            <v>48.833333333333336</v>
          </cell>
          <cell r="O53">
            <v>560</v>
          </cell>
          <cell r="P53">
            <v>82040</v>
          </cell>
        </row>
        <row r="54">
          <cell r="K54" t="str">
            <v>Impresora</v>
          </cell>
          <cell r="L54" t="str">
            <v>N° de Impresora</v>
          </cell>
          <cell r="M54">
            <v>302</v>
          </cell>
          <cell r="N54">
            <v>25.166666666666668</v>
          </cell>
          <cell r="O54">
            <v>240</v>
          </cell>
          <cell r="P54">
            <v>18120</v>
          </cell>
        </row>
        <row r="55">
          <cell r="K55" t="str">
            <v>Scanner</v>
          </cell>
          <cell r="L55" t="str">
            <v>N° de Scanner</v>
          </cell>
          <cell r="M55">
            <v>28</v>
          </cell>
          <cell r="N55">
            <v>2.3333333333333335</v>
          </cell>
          <cell r="O55">
            <v>1080</v>
          </cell>
          <cell r="P55">
            <v>7560</v>
          </cell>
        </row>
        <row r="56">
          <cell r="K56" t="str">
            <v>Fotocopiadora</v>
          </cell>
          <cell r="L56" t="str">
            <v>N° de Fotocopiadora</v>
          </cell>
          <cell r="M56">
            <v>227</v>
          </cell>
          <cell r="N56">
            <v>18.916666666666668</v>
          </cell>
          <cell r="O56">
            <v>1700</v>
          </cell>
          <cell r="P56">
            <v>96475</v>
          </cell>
        </row>
        <row r="57">
          <cell r="K57" t="str">
            <v>Impresora multifuncional</v>
          </cell>
          <cell r="L57" t="str">
            <v>N° de Impresora multifuncional</v>
          </cell>
          <cell r="M57">
            <v>34</v>
          </cell>
          <cell r="N57">
            <v>2.8333333333333335</v>
          </cell>
          <cell r="O57">
            <v>3790</v>
          </cell>
          <cell r="P57">
            <v>32215</v>
          </cell>
        </row>
        <row r="58">
          <cell r="K58" t="str">
            <v>Energía eléctrica</v>
          </cell>
          <cell r="L58" t="str">
            <v>N° de Kilowatts</v>
          </cell>
          <cell r="M58">
            <v>4444278</v>
          </cell>
          <cell r="N58">
            <v>370356.5</v>
          </cell>
          <cell r="O58">
            <v>0.157</v>
          </cell>
          <cell r="P58">
            <v>697751.646</v>
          </cell>
        </row>
        <row r="59">
          <cell r="K59" t="str">
            <v>Teléfono</v>
          </cell>
          <cell r="L59" t="str">
            <v>N° de Teléfono</v>
          </cell>
          <cell r="M59">
            <v>384</v>
          </cell>
          <cell r="N59">
            <v>32</v>
          </cell>
          <cell r="O59">
            <v>1569.0453</v>
          </cell>
          <cell r="P59">
            <v>602513.4</v>
          </cell>
        </row>
        <row r="60">
          <cell r="K60" t="str">
            <v>Sistema Integrado DICAPI (SID)</v>
          </cell>
          <cell r="L60" t="str">
            <v>N° de Sistema Integrado DICAPI (SID)</v>
          </cell>
          <cell r="M60">
            <v>0</v>
          </cell>
          <cell r="N60">
            <v>0</v>
          </cell>
          <cell r="O60">
            <v>21.17</v>
          </cell>
          <cell r="P60">
            <v>0</v>
          </cell>
        </row>
        <row r="61">
          <cell r="K61" t="str">
            <v>Servicio de Mensajería</v>
          </cell>
          <cell r="L61" t="str">
            <v>N° de Servicio de Mensajería</v>
          </cell>
          <cell r="M61">
            <v>1356</v>
          </cell>
          <cell r="N61">
            <v>113</v>
          </cell>
          <cell r="O61">
            <v>4</v>
          </cell>
          <cell r="P61">
            <v>5424</v>
          </cell>
        </row>
        <row r="62">
          <cell r="K62" t="str">
            <v>Servicio de movilidad</v>
          </cell>
          <cell r="L62" t="str">
            <v>N° de Servicio de movilidad</v>
          </cell>
          <cell r="M62">
            <v>2712</v>
          </cell>
          <cell r="N62">
            <v>226</v>
          </cell>
          <cell r="O62">
            <v>10</v>
          </cell>
          <cell r="P62">
            <v>27120</v>
          </cell>
        </row>
        <row r="63">
          <cell r="K63" t="str">
            <v>Libro de Registro</v>
          </cell>
          <cell r="L63" t="str">
            <v>N° de Libro de Registro</v>
          </cell>
          <cell r="M63">
            <v>320</v>
          </cell>
          <cell r="N63">
            <v>26.666666666666668</v>
          </cell>
          <cell r="O63">
            <v>5</v>
          </cell>
          <cell r="P63">
            <v>1600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sme C-01 Actual"/>
      <sheetName val="Asme Mejorado "/>
      <sheetName val="Conteo Recursos"/>
      <sheetName val="M1"/>
      <sheetName val="Anexo 1 "/>
      <sheetName val="Datos"/>
      <sheetName val="M2"/>
      <sheetName val="Anexo 2 "/>
      <sheetName val="M3 "/>
      <sheetName val="Anexo3"/>
      <sheetName val="M4"/>
      <sheetName val="Anexo 4"/>
      <sheetName val="M5"/>
      <sheetName val="Anexo 5"/>
      <sheetName val="M6"/>
      <sheetName val="Anexo 6"/>
      <sheetName val="M7"/>
      <sheetName val="Anexo 7"/>
      <sheetName val="INDUCTOR I"/>
      <sheetName val="INDUCTOR II"/>
      <sheetName val="INDUCTOR III"/>
      <sheetName val="INDUCTOR IV"/>
      <sheetName val="RESUMEN"/>
    </sheetNames>
    <sheetDataSet>
      <sheetData sheetId="10">
        <row r="7">
          <cell r="B7" t="str">
            <v>Boligrafo</v>
          </cell>
          <cell r="C7">
            <v>1258</v>
          </cell>
          <cell r="D7" t="str">
            <v>Unidad</v>
          </cell>
          <cell r="E7">
            <v>0.3</v>
          </cell>
          <cell r="F7">
            <v>377.4</v>
          </cell>
        </row>
        <row r="8">
          <cell r="B8" t="str">
            <v>Lapiz</v>
          </cell>
          <cell r="C8">
            <v>1258</v>
          </cell>
          <cell r="D8" t="str">
            <v>Unidad</v>
          </cell>
          <cell r="E8">
            <v>0.4</v>
          </cell>
          <cell r="F8">
            <v>503.20000000000005</v>
          </cell>
        </row>
        <row r="9">
          <cell r="B9" t="str">
            <v>Borrador</v>
          </cell>
          <cell r="C9">
            <v>1258</v>
          </cell>
          <cell r="D9" t="str">
            <v>Unidad</v>
          </cell>
          <cell r="E9">
            <v>0.5</v>
          </cell>
          <cell r="F9">
            <v>629</v>
          </cell>
        </row>
        <row r="10">
          <cell r="B10" t="str">
            <v>Resaltador</v>
          </cell>
          <cell r="C10">
            <v>1258</v>
          </cell>
          <cell r="D10" t="str">
            <v>Unidad</v>
          </cell>
          <cell r="E10">
            <v>1.1</v>
          </cell>
          <cell r="F10">
            <v>1383.8000000000002</v>
          </cell>
        </row>
        <row r="11">
          <cell r="B11" t="str">
            <v>Grapas</v>
          </cell>
          <cell r="C11">
            <v>4215000</v>
          </cell>
          <cell r="D11" t="str">
            <v>Unidad</v>
          </cell>
          <cell r="E11">
            <v>0.000472</v>
          </cell>
          <cell r="F11">
            <v>1989.48</v>
          </cell>
        </row>
        <row r="12">
          <cell r="B12" t="str">
            <v>Cuaderno de cargo</v>
          </cell>
          <cell r="C12">
            <v>320</v>
          </cell>
          <cell r="D12" t="str">
            <v>Unidad</v>
          </cell>
          <cell r="E12">
            <v>5</v>
          </cell>
          <cell r="F12">
            <v>1600</v>
          </cell>
        </row>
        <row r="13">
          <cell r="B13" t="str">
            <v>Engrapador</v>
          </cell>
          <cell r="C13">
            <v>149</v>
          </cell>
          <cell r="D13" t="str">
            <v>Unidad</v>
          </cell>
          <cell r="E13">
            <v>25.66</v>
          </cell>
          <cell r="F13">
            <v>3823.34</v>
          </cell>
        </row>
        <row r="14">
          <cell r="B14" t="str">
            <v>Toner</v>
          </cell>
          <cell r="C14">
            <v>1812</v>
          </cell>
          <cell r="D14" t="str">
            <v>Unidad</v>
          </cell>
          <cell r="E14">
            <v>65</v>
          </cell>
          <cell r="F14">
            <v>117780</v>
          </cell>
        </row>
        <row r="15">
          <cell r="B15" t="str">
            <v>Tampón</v>
          </cell>
          <cell r="C15">
            <v>170</v>
          </cell>
          <cell r="D15" t="str">
            <v>Unidad</v>
          </cell>
          <cell r="E15">
            <v>2.3</v>
          </cell>
          <cell r="F15">
            <v>390.99999999999994</v>
          </cell>
        </row>
        <row r="16">
          <cell r="B16" t="str">
            <v>Sello</v>
          </cell>
          <cell r="C16">
            <v>85</v>
          </cell>
          <cell r="D16" t="str">
            <v>Unidad</v>
          </cell>
          <cell r="E16">
            <v>10</v>
          </cell>
          <cell r="F16">
            <v>850</v>
          </cell>
        </row>
        <row r="17">
          <cell r="B17" t="str">
            <v>Libro de Registros</v>
          </cell>
          <cell r="C17">
            <v>85</v>
          </cell>
          <cell r="D17" t="str">
            <v>Unidad</v>
          </cell>
          <cell r="E17">
            <v>10</v>
          </cell>
          <cell r="F17">
            <v>850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me Mejorada"/>
      <sheetName val="Recursos Mejorada"/>
      <sheetName val="M1"/>
      <sheetName val="Anexo 1"/>
      <sheetName val="M2"/>
      <sheetName val="Anexo 2"/>
      <sheetName val="M3"/>
      <sheetName val="Anexo3"/>
      <sheetName val="INDUCTOR I"/>
      <sheetName val="INDUCTOR II"/>
      <sheetName val="INDUCTOR III"/>
      <sheetName val="INDUCTOR IV"/>
      <sheetName val="M4"/>
      <sheetName val="Anexo 4"/>
      <sheetName val="M5"/>
      <sheetName val="Anexo 5"/>
      <sheetName val="M6"/>
      <sheetName val="Anexo 6"/>
      <sheetName val="M7"/>
      <sheetName val="Anexo 7"/>
      <sheetName val="Resumen"/>
      <sheetName val="Datos"/>
    </sheetNames>
    <sheetDataSet>
      <sheetData sheetId="2">
        <row r="21">
          <cell r="A21">
            <v>1</v>
          </cell>
          <cell r="B21" t="str">
            <v>Oficina de Atención al Usuario / Capitanía de Puerto</v>
          </cell>
          <cell r="C21" t="str">
            <v>Encargado</v>
          </cell>
          <cell r="D21" t="str">
            <v>EI 13</v>
          </cell>
          <cell r="E21">
            <v>2398.523333333334</v>
          </cell>
          <cell r="F21">
            <v>8</v>
          </cell>
          <cell r="G21">
            <v>30</v>
          </cell>
          <cell r="H21">
            <v>14400</v>
          </cell>
          <cell r="I21">
            <v>0.1665641203703704</v>
          </cell>
        </row>
        <row r="22">
          <cell r="A22">
            <v>2</v>
          </cell>
          <cell r="B22">
            <v>0</v>
          </cell>
          <cell r="C22" t="str">
            <v>Encargado</v>
          </cell>
          <cell r="D22" t="str">
            <v>EI 13</v>
          </cell>
          <cell r="E22">
            <v>2398.523333333334</v>
          </cell>
          <cell r="F22">
            <v>8</v>
          </cell>
          <cell r="G22">
            <v>30</v>
          </cell>
          <cell r="H22">
            <v>14400</v>
          </cell>
          <cell r="I22">
            <v>0.1665641203703704</v>
          </cell>
        </row>
        <row r="23">
          <cell r="A23">
            <v>3</v>
          </cell>
          <cell r="B23">
            <v>0</v>
          </cell>
          <cell r="C23" t="str">
            <v>Encargado</v>
          </cell>
          <cell r="D23" t="str">
            <v>EI 13</v>
          </cell>
          <cell r="E23">
            <v>2398.523333333334</v>
          </cell>
          <cell r="F23">
            <v>8</v>
          </cell>
          <cell r="G23">
            <v>30</v>
          </cell>
          <cell r="H23">
            <v>14400</v>
          </cell>
          <cell r="I23">
            <v>0.1665641203703704</v>
          </cell>
        </row>
        <row r="24">
          <cell r="A24">
            <v>4</v>
          </cell>
          <cell r="B24">
            <v>0</v>
          </cell>
          <cell r="C24" t="str">
            <v>Encargado</v>
          </cell>
          <cell r="D24" t="str">
            <v>EI 13</v>
          </cell>
          <cell r="E24">
            <v>2398.523333333334</v>
          </cell>
          <cell r="F24">
            <v>8</v>
          </cell>
          <cell r="G24">
            <v>30</v>
          </cell>
          <cell r="H24">
            <v>14400</v>
          </cell>
          <cell r="I24">
            <v>0.1665641203703704</v>
          </cell>
        </row>
        <row r="25">
          <cell r="A25">
            <v>5</v>
          </cell>
          <cell r="B25">
            <v>0</v>
          </cell>
          <cell r="C25" t="str">
            <v>Encargado</v>
          </cell>
          <cell r="D25" t="str">
            <v>EI 13</v>
          </cell>
          <cell r="E25">
            <v>2398.523333333334</v>
          </cell>
          <cell r="F25">
            <v>8</v>
          </cell>
          <cell r="G25">
            <v>30</v>
          </cell>
          <cell r="H25">
            <v>14400</v>
          </cell>
          <cell r="I25">
            <v>0.1665641203703704</v>
          </cell>
        </row>
        <row r="26">
          <cell r="A26">
            <v>6</v>
          </cell>
          <cell r="B26">
            <v>0</v>
          </cell>
          <cell r="C26" t="str">
            <v>Encargado</v>
          </cell>
          <cell r="D26" t="str">
            <v>EI 13</v>
          </cell>
          <cell r="E26">
            <v>2398.523333333334</v>
          </cell>
          <cell r="F26">
            <v>8</v>
          </cell>
          <cell r="G26">
            <v>30</v>
          </cell>
          <cell r="H26">
            <v>14400</v>
          </cell>
          <cell r="I26">
            <v>0.1665641203703704</v>
          </cell>
        </row>
        <row r="27">
          <cell r="A27">
            <v>54</v>
          </cell>
          <cell r="B27">
            <v>0</v>
          </cell>
          <cell r="C27" t="str">
            <v>Encargado</v>
          </cell>
          <cell r="D27" t="str">
            <v>EI 13</v>
          </cell>
          <cell r="E27">
            <v>2398.523333333334</v>
          </cell>
          <cell r="F27">
            <v>8</v>
          </cell>
          <cell r="G27">
            <v>30</v>
          </cell>
          <cell r="H27">
            <v>14400</v>
          </cell>
          <cell r="I27">
            <v>0.1665641203703704</v>
          </cell>
        </row>
        <row r="28">
          <cell r="A28">
            <v>55</v>
          </cell>
          <cell r="B28">
            <v>0</v>
          </cell>
          <cell r="C28" t="str">
            <v>Encargado</v>
          </cell>
          <cell r="D28" t="str">
            <v>EI 13</v>
          </cell>
          <cell r="E28">
            <v>2398.523333333334</v>
          </cell>
          <cell r="F28">
            <v>8</v>
          </cell>
          <cell r="G28">
            <v>30</v>
          </cell>
          <cell r="H28">
            <v>14400</v>
          </cell>
          <cell r="I28">
            <v>0.1665641203703704</v>
          </cell>
        </row>
        <row r="29">
          <cell r="A29">
            <v>7</v>
          </cell>
          <cell r="B29" t="str">
            <v>Capitanía de Puerto / Departamento Tecnico</v>
          </cell>
          <cell r="C29" t="str">
            <v>Técnico de Cargo</v>
          </cell>
          <cell r="D29" t="str">
            <v>EI 11</v>
          </cell>
          <cell r="E29">
            <v>2670.763333333333</v>
          </cell>
          <cell r="F29">
            <v>8</v>
          </cell>
          <cell r="G29">
            <v>30</v>
          </cell>
          <cell r="H29">
            <v>14400</v>
          </cell>
          <cell r="I29">
            <v>0.1854696759259259</v>
          </cell>
        </row>
        <row r="30">
          <cell r="A30">
            <v>8</v>
          </cell>
          <cell r="B30">
            <v>0</v>
          </cell>
          <cell r="C30" t="str">
            <v>Técnico de Cargo</v>
          </cell>
          <cell r="D30" t="str">
            <v>EI 11</v>
          </cell>
          <cell r="E30">
            <v>2670.763333333333</v>
          </cell>
          <cell r="F30">
            <v>8</v>
          </cell>
          <cell r="G30">
            <v>30</v>
          </cell>
          <cell r="H30">
            <v>14400</v>
          </cell>
          <cell r="I30">
            <v>0.1854696759259259</v>
          </cell>
        </row>
        <row r="31">
          <cell r="A31">
            <v>9</v>
          </cell>
          <cell r="B31">
            <v>0</v>
          </cell>
          <cell r="C31" t="str">
            <v>Técnico de Cargo</v>
          </cell>
          <cell r="D31" t="str">
            <v>EI 11</v>
          </cell>
          <cell r="E31">
            <v>2670.763333333333</v>
          </cell>
          <cell r="F31">
            <v>8</v>
          </cell>
          <cell r="G31">
            <v>30</v>
          </cell>
          <cell r="H31">
            <v>14400</v>
          </cell>
          <cell r="I31">
            <v>0.1854696759259259</v>
          </cell>
        </row>
        <row r="32">
          <cell r="A32">
            <v>10</v>
          </cell>
          <cell r="B32">
            <v>0</v>
          </cell>
          <cell r="C32" t="str">
            <v>Técnico de Cargo</v>
          </cell>
          <cell r="D32" t="str">
            <v>EI 11</v>
          </cell>
          <cell r="E32">
            <v>2670.763333333333</v>
          </cell>
          <cell r="F32">
            <v>8</v>
          </cell>
          <cell r="G32">
            <v>30</v>
          </cell>
          <cell r="H32">
            <v>14400</v>
          </cell>
          <cell r="I32">
            <v>0.1854696759259259</v>
          </cell>
        </row>
        <row r="33">
          <cell r="A33">
            <v>12</v>
          </cell>
          <cell r="B33">
            <v>0</v>
          </cell>
          <cell r="C33" t="str">
            <v>Técnico de Cargo</v>
          </cell>
          <cell r="D33" t="str">
            <v>EI 11</v>
          </cell>
          <cell r="E33">
            <v>2670.763333333333</v>
          </cell>
          <cell r="F33">
            <v>8</v>
          </cell>
          <cell r="G33">
            <v>30</v>
          </cell>
          <cell r="H33">
            <v>14400</v>
          </cell>
          <cell r="I33">
            <v>0.1854696759259259</v>
          </cell>
        </row>
        <row r="34">
          <cell r="A34">
            <v>11</v>
          </cell>
          <cell r="B34" t="str">
            <v>Capitán de Puerto </v>
          </cell>
          <cell r="C34" t="str">
            <v>Capitán de Puerto </v>
          </cell>
          <cell r="D34" t="str">
            <v>EI 4</v>
          </cell>
          <cell r="E34">
            <v>4677.453333333334</v>
          </cell>
          <cell r="F34">
            <v>8</v>
          </cell>
          <cell r="G34">
            <v>30</v>
          </cell>
          <cell r="H34">
            <v>14400</v>
          </cell>
          <cell r="I34">
            <v>0.32482314814814817</v>
          </cell>
        </row>
        <row r="35">
          <cell r="A35">
            <v>13</v>
          </cell>
          <cell r="B35" t="str">
            <v>Capitanía de Puerto / Secretaría</v>
          </cell>
          <cell r="C35" t="str">
            <v>Encargado</v>
          </cell>
          <cell r="D35" t="str">
            <v>EI 11</v>
          </cell>
          <cell r="E35">
            <v>2670.763333333333</v>
          </cell>
          <cell r="F35">
            <v>8</v>
          </cell>
          <cell r="G35">
            <v>30</v>
          </cell>
          <cell r="H35">
            <v>14400</v>
          </cell>
          <cell r="I35">
            <v>0.1854696759259259</v>
          </cell>
        </row>
        <row r="36">
          <cell r="A36">
            <v>14</v>
          </cell>
          <cell r="B36">
            <v>0</v>
          </cell>
          <cell r="C36" t="str">
            <v>Cartero Oficial</v>
          </cell>
          <cell r="D36" t="str">
            <v>EI 15</v>
          </cell>
          <cell r="E36">
            <v>2288.183333333334</v>
          </cell>
          <cell r="F36">
            <v>8</v>
          </cell>
          <cell r="G36">
            <v>30</v>
          </cell>
          <cell r="H36">
            <v>14400</v>
          </cell>
          <cell r="I36">
            <v>0.1589016203703704</v>
          </cell>
        </row>
        <row r="37">
          <cell r="A37">
            <v>15</v>
          </cell>
          <cell r="B37">
            <v>0</v>
          </cell>
          <cell r="C37" t="str">
            <v>Encargado</v>
          </cell>
          <cell r="D37" t="str">
            <v>EI 11</v>
          </cell>
          <cell r="E37">
            <v>2670.763333333333</v>
          </cell>
          <cell r="F37">
            <v>8</v>
          </cell>
          <cell r="G37">
            <v>30</v>
          </cell>
          <cell r="H37">
            <v>14400</v>
          </cell>
          <cell r="I37">
            <v>0.1854696759259259</v>
          </cell>
        </row>
        <row r="38">
          <cell r="A38">
            <v>16</v>
          </cell>
          <cell r="B38" t="str">
            <v>Secretaría Dircontrol</v>
          </cell>
          <cell r="C38" t="str">
            <v>Técnico de Cargo</v>
          </cell>
          <cell r="D38" t="str">
            <v>EI 11</v>
          </cell>
          <cell r="E38">
            <v>2670.763333333333</v>
          </cell>
          <cell r="F38">
            <v>8</v>
          </cell>
          <cell r="G38">
            <v>30</v>
          </cell>
          <cell r="H38">
            <v>14400</v>
          </cell>
          <cell r="I38">
            <v>0.1854696759259259</v>
          </cell>
        </row>
        <row r="39">
          <cell r="A39">
            <v>17</v>
          </cell>
          <cell r="B39">
            <v>0</v>
          </cell>
          <cell r="C39" t="str">
            <v>Técnico de Cargo</v>
          </cell>
          <cell r="D39" t="str">
            <v>EI 11</v>
          </cell>
          <cell r="E39">
            <v>2670.763333333333</v>
          </cell>
          <cell r="F39">
            <v>8</v>
          </cell>
          <cell r="G39">
            <v>30</v>
          </cell>
          <cell r="H39">
            <v>14400</v>
          </cell>
          <cell r="I39">
            <v>0.1854696759259259</v>
          </cell>
        </row>
        <row r="40">
          <cell r="A40">
            <v>18</v>
          </cell>
          <cell r="B40">
            <v>0</v>
          </cell>
          <cell r="C40" t="str">
            <v>Técnico de Cargo</v>
          </cell>
          <cell r="D40" t="str">
            <v>EI 11</v>
          </cell>
          <cell r="E40">
            <v>2670.763333333333</v>
          </cell>
          <cell r="F40">
            <v>8</v>
          </cell>
          <cell r="G40">
            <v>30</v>
          </cell>
          <cell r="H40">
            <v>14400</v>
          </cell>
          <cell r="I40">
            <v>0.1854696759259259</v>
          </cell>
        </row>
        <row r="41">
          <cell r="A41">
            <v>20</v>
          </cell>
          <cell r="B41">
            <v>0</v>
          </cell>
          <cell r="C41" t="str">
            <v>Técnico de Cargo</v>
          </cell>
          <cell r="D41" t="str">
            <v>EI 11</v>
          </cell>
          <cell r="E41">
            <v>2670.763333333333</v>
          </cell>
          <cell r="F41">
            <v>8</v>
          </cell>
          <cell r="G41">
            <v>30</v>
          </cell>
          <cell r="H41">
            <v>14400</v>
          </cell>
          <cell r="I41">
            <v>0.1854696759259259</v>
          </cell>
        </row>
        <row r="42">
          <cell r="A42">
            <v>32</v>
          </cell>
          <cell r="B42">
            <v>0</v>
          </cell>
          <cell r="C42" t="str">
            <v>Técnico de Cargo</v>
          </cell>
          <cell r="D42" t="str">
            <v>EI 11</v>
          </cell>
          <cell r="E42">
            <v>2670.763333333333</v>
          </cell>
          <cell r="F42">
            <v>8</v>
          </cell>
          <cell r="G42">
            <v>30</v>
          </cell>
          <cell r="H42">
            <v>14400</v>
          </cell>
          <cell r="I42">
            <v>0.1854696759259259</v>
          </cell>
        </row>
        <row r="43">
          <cell r="A43">
            <v>38</v>
          </cell>
          <cell r="B43">
            <v>0</v>
          </cell>
          <cell r="C43" t="str">
            <v>Técnico de Cargo</v>
          </cell>
          <cell r="D43" t="str">
            <v>EI 11</v>
          </cell>
          <cell r="E43">
            <v>2670.763333333333</v>
          </cell>
          <cell r="F43">
            <v>8</v>
          </cell>
          <cell r="G43">
            <v>30</v>
          </cell>
          <cell r="H43">
            <v>14400</v>
          </cell>
          <cell r="I43">
            <v>0.1854696759259259</v>
          </cell>
        </row>
        <row r="44">
          <cell r="A44">
            <v>52</v>
          </cell>
          <cell r="B44">
            <v>0</v>
          </cell>
          <cell r="C44" t="str">
            <v>Cartero Oficial</v>
          </cell>
          <cell r="D44" t="str">
            <v>EI 24</v>
          </cell>
          <cell r="E44">
            <v>1553.253333333333</v>
          </cell>
          <cell r="F44">
            <v>8</v>
          </cell>
          <cell r="G44">
            <v>30</v>
          </cell>
          <cell r="H44">
            <v>14400</v>
          </cell>
          <cell r="I44">
            <v>0.1078648148148148</v>
          </cell>
        </row>
        <row r="45">
          <cell r="A45">
            <v>53</v>
          </cell>
          <cell r="B45">
            <v>0</v>
          </cell>
          <cell r="C45" t="str">
            <v>Capitanía de Puerto</v>
          </cell>
          <cell r="D45" t="str">
            <v>EI 11</v>
          </cell>
          <cell r="E45">
            <v>2670.763333333333</v>
          </cell>
          <cell r="F45">
            <v>8</v>
          </cell>
          <cell r="G45">
            <v>30</v>
          </cell>
          <cell r="H45">
            <v>14400</v>
          </cell>
          <cell r="I45">
            <v>0.1854696759259259</v>
          </cell>
        </row>
        <row r="46">
          <cell r="A46">
            <v>19</v>
          </cell>
          <cell r="B46" t="str">
            <v>Dirección de Control</v>
          </cell>
          <cell r="C46" t="str">
            <v>Director</v>
          </cell>
          <cell r="D46" t="str">
            <v>EI 3</v>
          </cell>
          <cell r="E46">
            <v>7281.613333333335</v>
          </cell>
          <cell r="F46">
            <v>8</v>
          </cell>
          <cell r="G46">
            <v>30</v>
          </cell>
          <cell r="H46">
            <v>14400</v>
          </cell>
          <cell r="I46">
            <v>0.5056675925925926</v>
          </cell>
        </row>
        <row r="47">
          <cell r="A47">
            <v>25</v>
          </cell>
          <cell r="B47">
            <v>0</v>
          </cell>
          <cell r="C47" t="str">
            <v>Director</v>
          </cell>
          <cell r="D47" t="str">
            <v>EI 3</v>
          </cell>
          <cell r="E47">
            <v>7281.613333333335</v>
          </cell>
          <cell r="F47">
            <v>8</v>
          </cell>
          <cell r="G47">
            <v>30</v>
          </cell>
          <cell r="H47">
            <v>14400</v>
          </cell>
          <cell r="I47">
            <v>0.5056675925925926</v>
          </cell>
        </row>
        <row r="48">
          <cell r="A48">
            <v>44</v>
          </cell>
          <cell r="B48">
            <v>0</v>
          </cell>
          <cell r="C48" t="str">
            <v>Director</v>
          </cell>
          <cell r="D48" t="str">
            <v>EI 3</v>
          </cell>
          <cell r="E48">
            <v>7281.613333333335</v>
          </cell>
          <cell r="F48">
            <v>8</v>
          </cell>
          <cell r="G48">
            <v>30</v>
          </cell>
          <cell r="H48">
            <v>14400</v>
          </cell>
          <cell r="I48">
            <v>0.5056675925925926</v>
          </cell>
        </row>
        <row r="49">
          <cell r="A49">
            <v>21</v>
          </cell>
          <cell r="B49" t="str">
            <v>Área Técnica Respectiva</v>
          </cell>
          <cell r="C49" t="str">
            <v>Técnico de Cargo</v>
          </cell>
          <cell r="D49" t="str">
            <v>EI 11</v>
          </cell>
          <cell r="E49">
            <v>2670.763333333333</v>
          </cell>
          <cell r="F49">
            <v>8</v>
          </cell>
          <cell r="G49">
            <v>30</v>
          </cell>
          <cell r="H49">
            <v>14400</v>
          </cell>
          <cell r="I49">
            <v>0.1854696759259259</v>
          </cell>
        </row>
        <row r="50">
          <cell r="A50">
            <v>23</v>
          </cell>
          <cell r="B50">
            <v>0</v>
          </cell>
          <cell r="C50" t="str">
            <v>Encargado</v>
          </cell>
          <cell r="D50" t="str">
            <v>EI 12</v>
          </cell>
          <cell r="E50">
            <v>2538.413333333334</v>
          </cell>
          <cell r="F50">
            <v>8</v>
          </cell>
          <cell r="G50">
            <v>30</v>
          </cell>
          <cell r="H50">
            <v>14400</v>
          </cell>
          <cell r="I50">
            <v>0.17627870370370374</v>
          </cell>
        </row>
        <row r="51">
          <cell r="A51">
            <v>26</v>
          </cell>
          <cell r="B51">
            <v>0</v>
          </cell>
          <cell r="C51" t="str">
            <v>Encargado</v>
          </cell>
          <cell r="D51" t="str">
            <v>EI 12</v>
          </cell>
          <cell r="E51">
            <v>2538.413333333334</v>
          </cell>
          <cell r="F51">
            <v>8</v>
          </cell>
          <cell r="G51">
            <v>30</v>
          </cell>
          <cell r="H51">
            <v>14400</v>
          </cell>
          <cell r="I51">
            <v>0.17627870370370374</v>
          </cell>
        </row>
        <row r="52">
          <cell r="A52">
            <v>33</v>
          </cell>
          <cell r="B52">
            <v>0</v>
          </cell>
          <cell r="C52" t="str">
            <v>Encargado</v>
          </cell>
          <cell r="D52" t="str">
            <v>EI 12</v>
          </cell>
          <cell r="E52">
            <v>2538.413333333334</v>
          </cell>
          <cell r="F52">
            <v>8</v>
          </cell>
          <cell r="G52">
            <v>30</v>
          </cell>
          <cell r="H52">
            <v>14400</v>
          </cell>
          <cell r="I52">
            <v>0.17627870370370374</v>
          </cell>
        </row>
        <row r="53">
          <cell r="A53">
            <v>35</v>
          </cell>
          <cell r="B53">
            <v>0</v>
          </cell>
          <cell r="C53" t="str">
            <v>Encargado</v>
          </cell>
          <cell r="D53" t="str">
            <v>EI 12</v>
          </cell>
          <cell r="E53">
            <v>2538.413333333334</v>
          </cell>
          <cell r="F53">
            <v>8</v>
          </cell>
          <cell r="G53">
            <v>30</v>
          </cell>
          <cell r="H53">
            <v>14400</v>
          </cell>
          <cell r="I53">
            <v>0.17627870370370374</v>
          </cell>
        </row>
        <row r="54">
          <cell r="A54">
            <v>39</v>
          </cell>
          <cell r="B54">
            <v>0</v>
          </cell>
          <cell r="C54" t="str">
            <v>Encargado</v>
          </cell>
          <cell r="D54" t="str">
            <v>EI 12</v>
          </cell>
          <cell r="E54">
            <v>2538.413333333334</v>
          </cell>
          <cell r="F54">
            <v>8</v>
          </cell>
          <cell r="G54">
            <v>30</v>
          </cell>
          <cell r="H54">
            <v>14400</v>
          </cell>
          <cell r="I54">
            <v>0.17627870370370374</v>
          </cell>
        </row>
        <row r="55">
          <cell r="A55">
            <v>42</v>
          </cell>
          <cell r="B55">
            <v>0</v>
          </cell>
          <cell r="C55" t="str">
            <v>Técnico de Cargo</v>
          </cell>
          <cell r="D55" t="str">
            <v>EI 11</v>
          </cell>
          <cell r="E55">
            <v>2670.763333333333</v>
          </cell>
          <cell r="F55">
            <v>8</v>
          </cell>
          <cell r="G55">
            <v>30</v>
          </cell>
          <cell r="H55">
            <v>14400</v>
          </cell>
          <cell r="I55">
            <v>0.1854696759259259</v>
          </cell>
        </row>
        <row r="56">
          <cell r="A56">
            <v>45</v>
          </cell>
          <cell r="B56">
            <v>0</v>
          </cell>
          <cell r="C56" t="str">
            <v>Técnico de Cargo</v>
          </cell>
          <cell r="D56" t="str">
            <v>EI 11</v>
          </cell>
          <cell r="E56">
            <v>2670.763333333333</v>
          </cell>
          <cell r="F56">
            <v>8</v>
          </cell>
          <cell r="G56">
            <v>30</v>
          </cell>
          <cell r="H56">
            <v>14400</v>
          </cell>
          <cell r="I56">
            <v>0.1854696759259259</v>
          </cell>
        </row>
        <row r="57">
          <cell r="A57">
            <v>50</v>
          </cell>
          <cell r="B57">
            <v>0</v>
          </cell>
          <cell r="C57" t="str">
            <v>Técnico de Cargo</v>
          </cell>
          <cell r="D57" t="str">
            <v>EI 11</v>
          </cell>
          <cell r="E57">
            <v>2670.763333333333</v>
          </cell>
          <cell r="F57">
            <v>8</v>
          </cell>
          <cell r="G57">
            <v>30</v>
          </cell>
          <cell r="H57">
            <v>14400</v>
          </cell>
          <cell r="I57">
            <v>0.1854696759259259</v>
          </cell>
        </row>
        <row r="58">
          <cell r="A58">
            <v>51</v>
          </cell>
          <cell r="B58">
            <v>0</v>
          </cell>
          <cell r="C58" t="str">
            <v>Técnico de Cargo</v>
          </cell>
          <cell r="D58" t="str">
            <v>EI 11</v>
          </cell>
          <cell r="E58">
            <v>2670.763333333333</v>
          </cell>
          <cell r="F58">
            <v>8</v>
          </cell>
          <cell r="G58">
            <v>30</v>
          </cell>
          <cell r="H58">
            <v>14400</v>
          </cell>
          <cell r="I58">
            <v>0.1854696759259259</v>
          </cell>
        </row>
        <row r="59">
          <cell r="A59">
            <v>22</v>
          </cell>
          <cell r="B59" t="str">
            <v>Jefatura Técnica</v>
          </cell>
          <cell r="C59" t="str">
            <v>Jefe</v>
          </cell>
          <cell r="D59" t="str">
            <v>EI 4</v>
          </cell>
          <cell r="E59">
            <v>4677.453333333334</v>
          </cell>
          <cell r="F59">
            <v>8</v>
          </cell>
          <cell r="G59">
            <v>30</v>
          </cell>
          <cell r="H59">
            <v>14400</v>
          </cell>
          <cell r="I59">
            <v>0.32482314814814817</v>
          </cell>
        </row>
        <row r="60">
          <cell r="A60">
            <v>24</v>
          </cell>
          <cell r="B60">
            <v>0</v>
          </cell>
          <cell r="C60" t="str">
            <v>Jefe</v>
          </cell>
          <cell r="D60" t="str">
            <v>EI 4</v>
          </cell>
          <cell r="E60">
            <v>4677.453333333334</v>
          </cell>
          <cell r="F60">
            <v>8</v>
          </cell>
          <cell r="G60">
            <v>30</v>
          </cell>
          <cell r="H60">
            <v>14400</v>
          </cell>
          <cell r="I60">
            <v>0.32482314814814817</v>
          </cell>
        </row>
        <row r="61">
          <cell r="A61">
            <v>34</v>
          </cell>
          <cell r="B61">
            <v>0</v>
          </cell>
          <cell r="C61" t="str">
            <v>Jefe</v>
          </cell>
          <cell r="D61" t="str">
            <v>EI 4</v>
          </cell>
          <cell r="E61">
            <v>4677.453333333334</v>
          </cell>
          <cell r="F61">
            <v>8</v>
          </cell>
          <cell r="G61">
            <v>30</v>
          </cell>
          <cell r="H61">
            <v>14400</v>
          </cell>
          <cell r="I61">
            <v>0.32482314814814817</v>
          </cell>
        </row>
        <row r="62">
          <cell r="A62">
            <v>43</v>
          </cell>
          <cell r="B62">
            <v>0</v>
          </cell>
          <cell r="C62" t="str">
            <v>Jefe</v>
          </cell>
          <cell r="D62" t="str">
            <v>EI 4</v>
          </cell>
          <cell r="E62">
            <v>4677.453333333334</v>
          </cell>
          <cell r="F62">
            <v>8</v>
          </cell>
          <cell r="G62">
            <v>30</v>
          </cell>
          <cell r="H62">
            <v>14400</v>
          </cell>
          <cell r="I62">
            <v>0.32482314814814817</v>
          </cell>
        </row>
        <row r="63">
          <cell r="A63">
            <v>27</v>
          </cell>
          <cell r="B63" t="str">
            <v>Dirmam /Secretaría General </v>
          </cell>
          <cell r="C63" t="str">
            <v>Técnico de Cargo</v>
          </cell>
          <cell r="D63" t="str">
            <v>EI 11</v>
          </cell>
          <cell r="E63">
            <v>2670.763333333333</v>
          </cell>
          <cell r="F63">
            <v>8</v>
          </cell>
          <cell r="G63">
            <v>30</v>
          </cell>
          <cell r="H63">
            <v>14400</v>
          </cell>
          <cell r="I63">
            <v>0.1854696759259259</v>
          </cell>
        </row>
        <row r="64">
          <cell r="A64">
            <v>29</v>
          </cell>
          <cell r="B64">
            <v>0</v>
          </cell>
          <cell r="C64" t="str">
            <v>Técnico de Cargo</v>
          </cell>
          <cell r="D64" t="str">
            <v>EI 11</v>
          </cell>
          <cell r="E64">
            <v>2670.763333333333</v>
          </cell>
          <cell r="F64">
            <v>8</v>
          </cell>
          <cell r="G64">
            <v>30</v>
          </cell>
          <cell r="H64">
            <v>14400</v>
          </cell>
          <cell r="I64">
            <v>0.1854696759259259</v>
          </cell>
        </row>
        <row r="65">
          <cell r="A65">
            <v>31</v>
          </cell>
          <cell r="B65">
            <v>0</v>
          </cell>
          <cell r="C65" t="str">
            <v>Técnico de Cargo</v>
          </cell>
          <cell r="D65" t="str">
            <v>EI 11</v>
          </cell>
          <cell r="E65">
            <v>2670.763333333333</v>
          </cell>
          <cell r="F65">
            <v>8</v>
          </cell>
          <cell r="G65">
            <v>30</v>
          </cell>
          <cell r="H65">
            <v>14400</v>
          </cell>
          <cell r="I65">
            <v>0.1854696759259259</v>
          </cell>
        </row>
        <row r="66">
          <cell r="A66">
            <v>28</v>
          </cell>
          <cell r="B66" t="str">
            <v>Dirección de Medio Ambiente</v>
          </cell>
          <cell r="C66" t="str">
            <v>Director</v>
          </cell>
          <cell r="D66" t="str">
            <v>EI 3</v>
          </cell>
          <cell r="E66">
            <v>7281.613333333335</v>
          </cell>
          <cell r="F66">
            <v>8</v>
          </cell>
          <cell r="G66">
            <v>30</v>
          </cell>
          <cell r="H66">
            <v>14400</v>
          </cell>
          <cell r="I66">
            <v>0.5056675925925926</v>
          </cell>
        </row>
        <row r="67">
          <cell r="A67">
            <v>30</v>
          </cell>
          <cell r="B67" t="str">
            <v>Dirmam / Área Técnica Respectiva</v>
          </cell>
          <cell r="C67" t="str">
            <v>Encargado</v>
          </cell>
          <cell r="D67" t="str">
            <v>EI 100</v>
          </cell>
          <cell r="E67">
            <v>4549.900000000001</v>
          </cell>
          <cell r="F67">
            <v>8</v>
          </cell>
          <cell r="G67">
            <v>30</v>
          </cell>
          <cell r="H67">
            <v>14400</v>
          </cell>
          <cell r="I67">
            <v>0.31596527777777783</v>
          </cell>
        </row>
        <row r="68">
          <cell r="A68">
            <v>36</v>
          </cell>
          <cell r="B68" t="str">
            <v>Dirección de Asuntos Legales</v>
          </cell>
          <cell r="C68" t="str">
            <v>Jefe</v>
          </cell>
          <cell r="D68" t="str">
            <v>EI 4</v>
          </cell>
          <cell r="E68">
            <v>4677.453333333334</v>
          </cell>
          <cell r="F68">
            <v>8</v>
          </cell>
          <cell r="G68">
            <v>30</v>
          </cell>
          <cell r="H68">
            <v>14400</v>
          </cell>
          <cell r="I68">
            <v>0.32482314814814817</v>
          </cell>
        </row>
        <row r="69">
          <cell r="A69">
            <v>37</v>
          </cell>
          <cell r="B69">
            <v>0</v>
          </cell>
          <cell r="C69" t="str">
            <v>Técnico de Cargo</v>
          </cell>
          <cell r="D69" t="str">
            <v>EI 11</v>
          </cell>
          <cell r="E69">
            <v>2670.763333333333</v>
          </cell>
          <cell r="F69">
            <v>8</v>
          </cell>
          <cell r="G69">
            <v>30</v>
          </cell>
          <cell r="H69">
            <v>14400</v>
          </cell>
          <cell r="I69">
            <v>0.1854696759259259</v>
          </cell>
        </row>
        <row r="70">
          <cell r="A70">
            <v>40</v>
          </cell>
          <cell r="B70">
            <v>0</v>
          </cell>
          <cell r="C70" t="str">
            <v>Jefe</v>
          </cell>
          <cell r="D70" t="str">
            <v>EI 4</v>
          </cell>
          <cell r="E70">
            <v>4677.453333333334</v>
          </cell>
          <cell r="F70">
            <v>8</v>
          </cell>
          <cell r="G70">
            <v>30</v>
          </cell>
          <cell r="H70">
            <v>14400</v>
          </cell>
          <cell r="I70">
            <v>0.32482314814814817</v>
          </cell>
        </row>
        <row r="71">
          <cell r="A71">
            <v>41</v>
          </cell>
          <cell r="B71">
            <v>0</v>
          </cell>
          <cell r="C71" t="str">
            <v>Técnico de Cargo</v>
          </cell>
          <cell r="D71" t="str">
            <v>EI 11</v>
          </cell>
          <cell r="E71">
            <v>2670.763333333333</v>
          </cell>
          <cell r="F71">
            <v>8</v>
          </cell>
          <cell r="G71">
            <v>30</v>
          </cell>
          <cell r="H71">
            <v>14400</v>
          </cell>
          <cell r="I71">
            <v>0.1854696759259259</v>
          </cell>
        </row>
        <row r="72">
          <cell r="A72">
            <v>46</v>
          </cell>
          <cell r="B72" t="str">
            <v>Dirección Ejecutiva</v>
          </cell>
          <cell r="C72" t="str">
            <v>Director</v>
          </cell>
          <cell r="D72" t="str">
            <v>EI 3</v>
          </cell>
          <cell r="E72">
            <v>7281.613333333335</v>
          </cell>
          <cell r="F72">
            <v>8</v>
          </cell>
          <cell r="G72">
            <v>30</v>
          </cell>
          <cell r="H72">
            <v>14400</v>
          </cell>
          <cell r="I72">
            <v>0.5056675925925926</v>
          </cell>
        </row>
        <row r="73">
          <cell r="A73">
            <v>47</v>
          </cell>
          <cell r="B73" t="str">
            <v>Dicapi / Secretaría General</v>
          </cell>
          <cell r="C73" t="str">
            <v>Oficial Secretario </v>
          </cell>
          <cell r="D73" t="str">
            <v>EI 4</v>
          </cell>
          <cell r="E73">
            <v>4677.453333333334</v>
          </cell>
          <cell r="F73">
            <v>8</v>
          </cell>
          <cell r="G73">
            <v>30</v>
          </cell>
          <cell r="H73">
            <v>14400</v>
          </cell>
          <cell r="I73">
            <v>0.32482314814814817</v>
          </cell>
        </row>
        <row r="74">
          <cell r="A74">
            <v>49</v>
          </cell>
          <cell r="B74">
            <v>0</v>
          </cell>
          <cell r="C74" t="str">
            <v>Oficial Secretario </v>
          </cell>
          <cell r="D74" t="str">
            <v>EI 4</v>
          </cell>
          <cell r="E74">
            <v>4677.453333333334</v>
          </cell>
          <cell r="F74">
            <v>8</v>
          </cell>
          <cell r="G74">
            <v>30</v>
          </cell>
          <cell r="H74">
            <v>14400</v>
          </cell>
          <cell r="I74">
            <v>0.32482314814814817</v>
          </cell>
        </row>
        <row r="75">
          <cell r="A75">
            <v>48</v>
          </cell>
          <cell r="B75" t="str">
            <v>Dirección General</v>
          </cell>
          <cell r="C75" t="str">
            <v>Director</v>
          </cell>
          <cell r="D75" t="str">
            <v>EI 1</v>
          </cell>
          <cell r="E75">
            <v>8998.403333333335</v>
          </cell>
          <cell r="F75">
            <v>8</v>
          </cell>
          <cell r="G75">
            <v>30</v>
          </cell>
          <cell r="H75">
            <v>14400</v>
          </cell>
          <cell r="I75">
            <v>0.6248891203703705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ORMULARIO COSTOS"/>
      <sheetName val="FORMULARIO - REQUERIMIENTO"/>
      <sheetName val="Requerimiento de costos"/>
      <sheetName val="Caratula"/>
      <sheetName val="GN_Ejemplo"/>
      <sheetName val="Hoja1 (3)"/>
      <sheetName val="BASE"/>
      <sheetName val="GN_01"/>
      <sheetName val="GN_02"/>
      <sheetName val="GN_03"/>
      <sheetName val="GN_04"/>
      <sheetName val="GN_05"/>
      <sheetName val="Asme_Ejemplo"/>
      <sheetName val="Asme_GN_01"/>
      <sheetName val="Asme_GN_02"/>
      <sheetName val="Asme_GN_03"/>
      <sheetName val="Asme_G_04"/>
      <sheetName val="Asme_G_05"/>
    </sheetNames>
    <sheetDataSet>
      <sheetData sheetId="6">
        <row r="1871">
          <cell r="B1871" t="str">
            <v>SUPERINTENDENCIA NACIONAL DE LOS REGISTROS PUBLICOS</v>
          </cell>
        </row>
        <row r="1872">
          <cell r="B1872" t="str">
            <v>ORGANISMO SUPERVISOR DE LAS CONTRATACIONES DEL ESTADO - OSCE</v>
          </cell>
        </row>
        <row r="1873">
          <cell r="B1873" t="str">
            <v>AUTORIDAD NACIONAL DEL AGUA - ANA</v>
          </cell>
        </row>
        <row r="1874">
          <cell r="B1874" t="str">
            <v>ASAMBLEA NACIONAL DE RECTORES</v>
          </cell>
        </row>
        <row r="1875">
          <cell r="B1875" t="str">
            <v>REGISTRO NACIONAL DE IDENTIFICACION Y ESTADO CIVIL</v>
          </cell>
        </row>
        <row r="1876">
          <cell r="B1876" t="str">
            <v>INSTITUTO TECNOLOGICO PESQUERO DEL PERU - ITP</v>
          </cell>
        </row>
        <row r="1877">
          <cell r="B1877" t="str">
            <v>U.N. DEL CALLAO</v>
          </cell>
        </row>
        <row r="1878">
          <cell r="B1878" t="str">
            <v>INSTITUTO NAC. DE DEFENSA DE LA COMPETENCIA - INDECOPI</v>
          </cell>
        </row>
        <row r="1879">
          <cell r="B1879" t="str">
            <v>SERVICIO NACIONAL DE SANIDAD AGRARIA - SENASA</v>
          </cell>
        </row>
        <row r="1880">
          <cell r="B1880" t="str">
            <v>ARCHIVO GENERAL DE LA NACION</v>
          </cell>
        </row>
        <row r="1881">
          <cell r="B1881" t="str">
            <v>U.N. SAN AGUSTIN</v>
          </cell>
        </row>
        <row r="1882">
          <cell r="B1882" t="str">
            <v>AUTORIDAD PORTUARIA NACIONAL</v>
          </cell>
        </row>
        <row r="1883">
          <cell r="B1883" t="str">
            <v>ORGANISMO DE EVALUACION Y FISCALIZACION AMBIENTAL - OEFA</v>
          </cell>
        </row>
        <row r="1884">
          <cell r="B1884" t="str">
            <v>U.N. TRUJILLO</v>
          </cell>
        </row>
        <row r="1885">
          <cell r="B1885" t="str">
            <v>SUPERINTENDENCIA NACIONAL DE BIENES ESTATALES</v>
          </cell>
        </row>
        <row r="1886">
          <cell r="B1886" t="str">
            <v>M. DE RELACIONES EXTERIORES</v>
          </cell>
        </row>
        <row r="1887">
          <cell r="B1887" t="str">
            <v>U.N. AGRARIA DE LA MOLINA</v>
          </cell>
        </row>
        <row r="1888">
          <cell r="B1888" t="str">
            <v>MINISTERIO DE TRABAJO Y PROMOCION DEL EMPLEO</v>
          </cell>
        </row>
        <row r="1889">
          <cell r="B1889" t="str">
            <v>U.N. DEL CENTRO DEL PERU</v>
          </cell>
        </row>
        <row r="1890">
          <cell r="B1890" t="str">
            <v>MINISTERIO DE TRANSPORTES Y COMUNICACIONES</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
      <sheetName val="2"/>
      <sheetName val="3"/>
      <sheetName val="4"/>
      <sheetName val="Datos"/>
      <sheetName val="A-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2"/>
      <sheetName val="CODIGOS"/>
      <sheetName val="COD-ANEXOS"/>
    </sheetNames>
    <sheetDataSet>
      <sheetData sheetId="1">
        <row r="3">
          <cell r="B3" t="str">
            <v>ORGANO</v>
          </cell>
          <cell r="C3" t="str">
            <v>ÁREA</v>
          </cell>
          <cell r="D3" t="str">
            <v>CARGO ESTRUTURAL</v>
          </cell>
          <cell r="E3" t="str">
            <v>CLASIFICACIÓN</v>
          </cell>
          <cell r="F3" t="str">
            <v>Nº</v>
          </cell>
          <cell r="G3" t="str">
            <v>ACTIVIDAD</v>
          </cell>
          <cell r="H3" t="str">
            <v>COD. META</v>
          </cell>
          <cell r="I3" t="str">
            <v>DESCRIPCIÓN META PRESUPUESTARIA</v>
          </cell>
          <cell r="J3" t="str">
            <v>OBJETIVOS ESPECÍFICOS</v>
          </cell>
          <cell r="K3" t="str">
            <v>DEPENDE DE</v>
          </cell>
          <cell r="L3" t="str">
            <v>AUTORIDAD SOBRE</v>
          </cell>
          <cell r="M3" t="str">
            <v>FUNCIÓN GENERAL</v>
          </cell>
          <cell r="P3" t="str">
            <v>INTERNA</v>
          </cell>
          <cell r="Q3" t="str">
            <v>EXTERNA</v>
          </cell>
          <cell r="R3" t="str">
            <v>GRADO DE INSTRUCCIÓN</v>
          </cell>
          <cell r="S3" t="str">
            <v>COMPETENCIAS</v>
          </cell>
          <cell r="T3" t="str">
            <v>EXPERIENCIA</v>
          </cell>
        </row>
        <row r="4">
          <cell r="B4" t="str">
            <v>ORGANO DE GOBIERNO Y ALTA DIRECCION</v>
          </cell>
          <cell r="C4" t="str">
            <v>GERENCIA MUNICIPAL</v>
          </cell>
          <cell r="D4" t="str">
            <v>Gerente Municipal</v>
          </cell>
          <cell r="E4" t="str">
            <v>Gerente Municipal</v>
          </cell>
          <cell r="F4">
            <v>1000110</v>
          </cell>
          <cell r="G4" t="str">
            <v>CONDUCCION Y ORIENTACION SUPERIOR</v>
          </cell>
          <cell r="H4" t="str">
            <v>00576</v>
          </cell>
          <cell r="I4" t="str">
            <v>DESARROLLAR EL PLANEAMIENTO DE LA GESTIÓN</v>
          </cell>
          <cell r="J4" t="str">
            <v>Gerenciar la gestión municipal en términos de eficiencia, eficacia y efectividad</v>
          </cell>
          <cell r="K4" t="str">
            <v>Alcaldía</v>
          </cell>
          <cell r="L4" t="str">
            <v>Personal del área y todas las gerencias de la Municipalidad.</v>
          </cell>
          <cell r="M4" t="str">
            <v>Planear, organizar, dirigir, controlar y supervisar las actividades administrativas  y de servicios de la Municipalidad; así como supervisar la labor de los órganos de asesoramiento, apoyo, línea y desconcentrados de la Municipalidad.</v>
          </cell>
          <cell r="P4" t="str">
            <v>Alcaldía, Gerentes  y Jefes  de áreas. Personal administrativo.</v>
          </cell>
          <cell r="Q4" t="str">
            <v>Instituciones externas de acuerdo a sus funciones.</v>
          </cell>
          <cell r="R4" t="str">
            <v>Profesional Universitario titulado en Ciencias Administrativas y/o Contables.- Estudios de Capacitación en Gestión Municipal.</v>
          </cell>
          <cell r="S4" t="str">
            <v>- Manejo de paquetes informáticos municipales.                   - Conocimiento de computación, Manejo de entorno Windows y Microsoft Office.           -Habilidad y conducta para trabajar en equipo, conducta responsable, honesta y proactiva.</v>
          </cell>
          <cell r="T4" t="str">
            <v>No menor de tres (03) años en labores similares.</v>
          </cell>
        </row>
        <row r="5">
          <cell r="B5" t="str">
            <v>ORGANO DE GOBIERNO Y ALTA DIRECCION</v>
          </cell>
          <cell r="C5" t="str">
            <v>GERENCIA MUNICIPAL</v>
          </cell>
          <cell r="D5" t="str">
            <v>Secretaria IV</v>
          </cell>
          <cell r="E5" t="str">
            <v>Secretaria de Gerencia Municipal</v>
          </cell>
          <cell r="F5">
            <v>1000110</v>
          </cell>
          <cell r="G5" t="str">
            <v>CONDUCCION Y ORIENTACION SUPERIOR</v>
          </cell>
          <cell r="H5" t="str">
            <v>00576</v>
          </cell>
          <cell r="I5" t="str">
            <v>DESARROLLAR EL PLANEAMIENTO DE LA GESTIÓN</v>
          </cell>
          <cell r="J5" t="str">
            <v>Gerenciar la gestión municipal en términos de eficiencia, eficacia y efectividad</v>
          </cell>
          <cell r="K5" t="str">
            <v>Gerente Municipal</v>
          </cell>
          <cell r="L5" t="str">
            <v>No ejerce autoridad directa sobre personal de la gerencia.</v>
          </cell>
          <cell r="M5" t="str">
            <v>Planificar, organizar, mantener y controlar el sistema documentario, el mecanografiado, tramitación y archivo de los documentos propios de la Gerencia Municipal.</v>
          </cell>
          <cell r="P5" t="str">
            <v>Gerentes  y Jefes  de otras Oficinas.- Personal de  las diferentes Unidades Orgánicas.</v>
          </cell>
          <cell r="Q5" t="str">
            <v>Ninguna.</v>
          </cell>
          <cell r="R5" t="str">
            <v>- Titulo de Secretariado Ejecutivo.</v>
          </cell>
          <cell r="S5" t="str">
            <v>- Conocimiento de computación, manejo de entorno Windows y Microsoft Office.- Habilidad y conducta para trabajar en equipo, conducta responsable, honesta y proactiva.</v>
          </cell>
          <cell r="T5" t="str">
            <v>- Experiencia laboral no menor de dos (02) años en labores similares.</v>
          </cell>
        </row>
        <row r="6">
          <cell r="B6" t="str">
            <v>ORGANO DE GOBIERNO Y ALTA DIRECCION</v>
          </cell>
          <cell r="C6" t="str">
            <v>GERENCIA SECRETARIA GENERAL</v>
          </cell>
          <cell r="D6" t="str">
            <v>Gerente</v>
          </cell>
          <cell r="E6" t="str">
            <v>Gerente de Secretaría General</v>
          </cell>
          <cell r="F6">
            <v>1000110</v>
          </cell>
          <cell r="G6" t="str">
            <v>CONDUCCION Y ORIENTACION SUPERIOR</v>
          </cell>
          <cell r="H6" t="str">
            <v>00576</v>
          </cell>
          <cell r="I6" t="str">
            <v>DESARROLLAR EL PLANEAMIENTO DE LA GESTIÓN</v>
          </cell>
          <cell r="J6" t="str">
            <v>Fortalecer la imagen institucional a través de una adecuada atención al usuario así como también agilizar los actos administrativos y la emisión de dispositivos municipales.</v>
          </cell>
          <cell r="K6" t="str">
            <v>Alcaldía</v>
          </cell>
          <cell r="L6" t="str">
            <v>Sobre el personal profesional y técnico que integran su gerencia y las unidades que dependen de ella.</v>
          </cell>
          <cell r="P6" t="str">
            <v>Alcaldìa. - Gerentes  y Jefes  de otras Oficinas.- Personal de Gerencia de Secretaría General- Personal de  las diferentes Unidades Orgánicas</v>
          </cell>
          <cell r="Q6" t="str">
            <v>Instituciones externas de acuerdo a sus funciones.</v>
          </cell>
          <cell r="R6" t="str">
            <v>- Profesional Universitario titulado</v>
          </cell>
          <cell r="S6" t="str">
            <v>- Manejo de paquetes informáticos relacionados con el área.- Conocimiento de computación, manejo de entorno Windows y Microsoft Office.- Habilidad y conducta para trabajar en equipo, conducta responsable, honesta y proactiva.</v>
          </cell>
          <cell r="T6" t="str">
            <v>- Experiencia labora no menor de tres (03) años en labores similares.</v>
          </cell>
        </row>
        <row r="7">
          <cell r="B7" t="str">
            <v>ORGANO DE GOBIERNO Y ALTA DIRECCION</v>
          </cell>
          <cell r="C7" t="str">
            <v>GERENCIA SECRETARIA GENERAL</v>
          </cell>
          <cell r="D7" t="str">
            <v>Técnico Administrativo II</v>
          </cell>
          <cell r="E7" t="str">
            <v>Trámite documentario</v>
          </cell>
          <cell r="F7">
            <v>1000110</v>
          </cell>
          <cell r="G7" t="str">
            <v>CONDUCCION Y ORIENTACION SUPERIOR</v>
          </cell>
          <cell r="H7" t="str">
            <v>00576</v>
          </cell>
          <cell r="I7" t="str">
            <v>DESARROLLAR EL PLANEAMIENTO DE LA GESTIÓN</v>
          </cell>
          <cell r="J7" t="str">
            <v>Fortalecer la imagen institucional a través de una adecuada atención al usuario así como también agilizar los actos administrativos y la emisión de dispositivos municipales.</v>
          </cell>
          <cell r="K7" t="str">
            <v>Gerente de Secretaría General.</v>
          </cell>
          <cell r="L7" t="str">
            <v>No ejerce autoridad directa sobre personal del área.</v>
          </cell>
          <cell r="M7" t="str">
            <v>Ejecutar y controlar actividades relacionadas a las tramitaciones documentaríais, así como la conservación del archivo general de la Municipalidad, con las normas y disposiciones del caso.</v>
          </cell>
          <cell r="P7" t="str">
            <v>-  Gerente de Secretaría General - Gerentes  y Jefes  de otras Oficinas.- Personal de Gerencia de Secretaría General- Personal de  las diferentes Unidades Orgánicas.</v>
          </cell>
          <cell r="Q7" t="str">
            <v>Ninguna</v>
          </cell>
          <cell r="R7" t="str">
            <v>- Estudios Técnicos relacionados al cargo.</v>
          </cell>
          <cell r="S7" t="str">
            <v>- Manejo de paquetes informáticos relacionados con el área.- Conocimiento de computación, manejo de entorno Windows y Microsoft Office.- Habilidad y conducta para trabajar en equipo, conducta responsable, honesta y proactiva.</v>
          </cell>
          <cell r="T7" t="str">
            <v>- Experiencia labora no menor de dos (02) años en labores similares.</v>
          </cell>
        </row>
        <row r="8">
          <cell r="B8" t="str">
            <v>ORGANO DE GOBIERNO Y ALTA DIRECCION</v>
          </cell>
          <cell r="C8" t="str">
            <v>GERENCIA SECRETARIA GENERAL</v>
          </cell>
          <cell r="D8" t="str">
            <v>Técnico Administrativo I</v>
          </cell>
          <cell r="E8" t="str">
            <v>Archivo General</v>
          </cell>
          <cell r="F8">
            <v>1000110</v>
          </cell>
          <cell r="G8" t="str">
            <v>CONDUCCION Y ORIENTACION SUPERIOR</v>
          </cell>
          <cell r="H8" t="str">
            <v>00576</v>
          </cell>
          <cell r="I8" t="str">
            <v>DESARROLLAR EL PLANEAMIENTO DE LA GESTIÓN</v>
          </cell>
          <cell r="J8" t="str">
            <v>Fortalecer la imagen institucional a través de una adecuada atención al usuario así como también agilizar los actos administrativos y la emisión de dispositivos municipales.</v>
          </cell>
          <cell r="K8" t="str">
            <v>Gerente de Secretaría General</v>
          </cell>
          <cell r="L8" t="str">
            <v>No ejerce autoridad directa sobre personal del área.</v>
          </cell>
          <cell r="M8" t="str">
            <v>Ejecutar y controlar actividades relacionadas al archivo General de la Institución; así como la conservación del mismo aplicando las normas y disposiciones del caso; teniendo en cuenta la Resolución Jefatural Nº 076-2008-AGN/J</v>
          </cell>
          <cell r="P8" t="str">
            <v>-  Gerente de Secretaría General. - Personal de Gerencia de Secretaría General- Personal de  las diferentes Unidades Orgánicas.</v>
          </cell>
          <cell r="Q8" t="str">
            <v>Ninguna</v>
          </cell>
          <cell r="R8" t="str">
            <v>- Estudios Técnicos relacionados al cargo.</v>
          </cell>
          <cell r="S8" t="str">
            <v>- Manejo de paquetes informáticos relacionados con el área.- Conocimiento de computación, manejo de entorno Windows y Microsoft Office.- Habilidad y conducta para trabajar en equipo, conducta responsable, honesta y proactiva.</v>
          </cell>
          <cell r="T8" t="str">
            <v>- Experiencia labora no menor de dos (02) años en labores similares.</v>
          </cell>
        </row>
        <row r="9">
          <cell r="B9" t="str">
            <v>ORGANO DE GOBIERNO Y ALTA DIRECCION</v>
          </cell>
          <cell r="C9" t="str">
            <v>GERENCIA SECRETARIA GENERAL</v>
          </cell>
          <cell r="D9" t="str">
            <v>Técnico Administrativo II</v>
          </cell>
          <cell r="E9" t="str">
            <v>Secretaria de Regidores</v>
          </cell>
          <cell r="F9">
            <v>1000110</v>
          </cell>
          <cell r="G9" t="str">
            <v>CONDUCCION Y ORIENTACION SUPERIOR</v>
          </cell>
          <cell r="H9" t="str">
            <v>00576</v>
          </cell>
          <cell r="I9" t="str">
            <v>DESARROLLAR EL PLANEAMIENTO DE LA GESTIÓN</v>
          </cell>
          <cell r="J9" t="str">
            <v>Fortalecer la imagen institucional a través de una adecuada atención al usuario así como también agilizar los actos administrativos y la emisión de dispositivos municipales.</v>
          </cell>
          <cell r="K9" t="str">
            <v>Gerente de Secretaría General</v>
          </cell>
          <cell r="L9" t="str">
            <v>No ejerce autoridad directa sobre personal del área.</v>
          </cell>
          <cell r="M9" t="str">
            <v>Ejecuta actividades relacionadas al sistema del archivo correspondiente a la regiduría, así también del sistema documentario de la oficina (mecanografiar, tramitar y archivar los documentos propios de la dependencia).</v>
          </cell>
          <cell r="P9" t="str">
            <v>-  Gerente de Secretaría General. - Personal de Gerencia de Secretaría General- Gerentes y Jefes de otras oficinas- Personal de  las diferentes Unidades Orgánicas.</v>
          </cell>
          <cell r="Q9" t="str">
            <v>Ninguna</v>
          </cell>
          <cell r="R9" t="str">
            <v>- Estudios concluidos en Secretariado Ejecutivo y/o experiencia en cargos similares.</v>
          </cell>
          <cell r="S9" t="str">
            <v>- Conocimiento de computación, manejo de entorno Windows y Microsoft Office.- Habilidad y conducta para trabajar en equipo, conducta responsable, honesta y proactiva.</v>
          </cell>
          <cell r="T9" t="str">
            <v>- Experiencia labora no menor de dos (02) años en labores similares.</v>
          </cell>
        </row>
        <row r="10">
          <cell r="B10" t="str">
            <v>ORGANO DE GOBIERNO Y ALTA DIRECCION</v>
          </cell>
          <cell r="C10" t="str">
            <v>GERENCIA SECRETARIA GENERAL</v>
          </cell>
          <cell r="D10" t="str">
            <v>Secretaria IV</v>
          </cell>
          <cell r="E10" t="str">
            <v>Secretaria de Gerencia</v>
          </cell>
          <cell r="F10">
            <v>1000110</v>
          </cell>
          <cell r="G10" t="str">
            <v>CONDUCCION Y ORIENTACION SUPERIOR</v>
          </cell>
          <cell r="H10" t="str">
            <v>00576</v>
          </cell>
          <cell r="I10" t="str">
            <v>DESARROLLAR EL PLANEAMIENTO DE LA GESTIÓN</v>
          </cell>
          <cell r="J10" t="str">
            <v>Fortalecer la imagen institucional a través de una adecuada atención al usuario así como también agilizar los actos administrativos y la emisión de dispositivos municipales.</v>
          </cell>
          <cell r="K10" t="str">
            <v>Gerente de Secretaría General</v>
          </cell>
          <cell r="L10" t="str">
            <v>No  ejerce autoridad directa sobre personal del área.</v>
          </cell>
          <cell r="M10" t="str">
            <v>Ejecuta  actividades relacionadas al sistema del archivo municipal así como también del sistema documentario de la Gerencia y el Concejo Municipal (mecanografiar, tramitar y archivar los documentos propios de la dependencia).</v>
          </cell>
          <cell r="P10" t="str">
            <v>-  Gerente de Secretaría General. - Personal de Gerencia de Secretaría General- Gerentes y Jefes de otras oficinas- Personal de  las diferentes Unidades Orgánicas.</v>
          </cell>
          <cell r="Q10" t="str">
            <v>Ninguna</v>
          </cell>
          <cell r="R10" t="str">
            <v>- Estudios concluidos y titulados en Secretariado Ejecutivo.</v>
          </cell>
          <cell r="S10" t="str">
            <v>- Manejo de paquetes informáticos relacionados con el área.- Conocimiento de computación, manejo de entorno Windows y Microsoft Office.- Habilidad y conducta para trabajar en equipo, conducta responsable, honesta y proactiva.</v>
          </cell>
          <cell r="T10" t="str">
            <v>- Experiencia labora no menor de tres (03) años en labores similares.</v>
          </cell>
        </row>
        <row r="11">
          <cell r="B11" t="str">
            <v>ORGANO DE GOBIERNO Y ALTA DIRECCION</v>
          </cell>
          <cell r="C11" t="str">
            <v>GERENCIA SECRETARIA GENERAL</v>
          </cell>
          <cell r="D11" t="str">
            <v>Técnico Administrativo I</v>
          </cell>
          <cell r="E11" t="str">
            <v>Conserje</v>
          </cell>
          <cell r="F11">
            <v>1000110</v>
          </cell>
          <cell r="G11" t="str">
            <v>CONDUCCION Y ORIENTACION SUPERIOR</v>
          </cell>
          <cell r="H11" t="str">
            <v>00576</v>
          </cell>
          <cell r="I11" t="str">
            <v>DESARROLLAR EL PLANEAMIENTO DE LA GESTIÓN</v>
          </cell>
          <cell r="J11" t="str">
            <v>Fortalecer la imagen institucional a través de una adecuada atención al usuario así como también agilizar los actos administrativos y la emisión de dispositivos municipales.</v>
          </cell>
          <cell r="K11" t="str">
            <v>Gerente de Secretaría General</v>
          </cell>
          <cell r="L11" t="str">
            <v>No  ejerce autoridad directa sobre personal del área.</v>
          </cell>
          <cell r="M11" t="str">
            <v>Efectuar la distribución de la documentación a las diferentes áreas administrativas de la Municipalidad y organismos externos.</v>
          </cell>
          <cell r="P11" t="str">
            <v>-  Gerente de Secretaría General. - Personal de Gerencia de Secretaría General.</v>
          </cell>
          <cell r="Q11" t="str">
            <v>Ninguna.</v>
          </cell>
          <cell r="R11" t="str">
            <v>- Estudios secundarios completos.</v>
          </cell>
          <cell r="T11" t="str">
            <v>- Experiencia de un (1) años en cargos similares.</v>
          </cell>
        </row>
        <row r="12">
          <cell r="B12" t="str">
            <v>ORGANO DE GOBIERNO Y ALTA DIRECCION</v>
          </cell>
          <cell r="C12" t="str">
            <v>GERENCIA SECRETARIA GENERAL- UNIDAD DE RELACIONES PÚBLICAS</v>
          </cell>
          <cell r="D12" t="str">
            <v>Relacionista Publico II</v>
          </cell>
          <cell r="E12" t="str">
            <v>Relacionista Público  </v>
          </cell>
          <cell r="F12">
            <v>1000110</v>
          </cell>
          <cell r="G12" t="str">
            <v>CONDUCCION Y ORIENTACION SUPERIOR</v>
          </cell>
          <cell r="H12" t="str">
            <v>00576</v>
          </cell>
          <cell r="I12" t="str">
            <v>DESARROLLAR EL PLANEAMIENTO DE LA GESTIÓN</v>
          </cell>
          <cell r="J12" t="str">
            <v>Fortalecer la imagen institucional a través de una adecuada atención al usuario así como también agilizar los actos administrativos y la emisión de dispositivos municipales.</v>
          </cell>
          <cell r="K12" t="str">
            <v>Gerente de Secretaría General.</v>
          </cell>
          <cell r="L12" t="str">
            <v>Tiene mando directo sobre el personal profesional y técnico que integran su Unidad y las unidades que dependen de ella.</v>
          </cell>
          <cell r="M12" t="str">
            <v>Programar, coordinar y ejecutar las actividades de difusión e información, tendiendo a preservar la buena imagen de la institución tanto interna como externa, permitiéndole  evaluar permanentemente a la opinión  pública, respecto a la  gestión  municipal.</v>
          </cell>
          <cell r="P12" t="str">
            <v>-  Gerente de Secretaría General. - Personal de Gerencia de Secretaría General - Alcaldía- Personal de  las diferentes Unidades Orgánicas.</v>
          </cell>
          <cell r="Q12" t="str">
            <v>- Entidades y/o Instituciones de acuerdo a sus funciones.</v>
          </cell>
          <cell r="R12" t="str">
            <v>- Profesional Universitario o Bachiller en Relaciones Publicas, Ciencias de la Comunicación.</v>
          </cell>
          <cell r="S12" t="str">
            <v>- Manejo de paquetes informáticos: Windows, Microsoft Office.- Habilidad y conducta para trabajar en equipo, conducta responsable, honesta y proactiva. </v>
          </cell>
          <cell r="T12" t="str">
            <v>- Experiencia laboral no menor de tres (03) años en cargos similares.</v>
          </cell>
        </row>
        <row r="13">
          <cell r="B13" t="str">
            <v>ORGANOS CONSULTIVOS Y DE COORDINACIÓN</v>
          </cell>
          <cell r="C13" t="str">
            <v>DEFENSA CIVIL</v>
          </cell>
          <cell r="D13" t="str">
            <v>Especialista Administrativo III</v>
          </cell>
          <cell r="E13" t="str">
            <v>Jefe de Defensa Civil</v>
          </cell>
          <cell r="F13">
            <v>1000110</v>
          </cell>
          <cell r="G13" t="str">
            <v>CONDUCCION Y ORIENTACION SUPERIOR</v>
          </cell>
          <cell r="H13" t="str">
            <v>00576</v>
          </cell>
          <cell r="I13" t="str">
            <v>DESARROLLAR EL PLANEAMIENTO DE LA GESTIÓN</v>
          </cell>
          <cell r="J13" t="str">
            <v>Implementar mecanismos de seguridad que conduzcan a la prevención de desastres naturales o tecnológicos así como también los desastres ocasionales.</v>
          </cell>
          <cell r="K13" t="str">
            <v>Alcaldía y Gerencia Municipal</v>
          </cell>
          <cell r="L13" t="str">
            <v>Tiene mando directo sobre el personal profesional y técnico que integran el comité de Defensa Civil.</v>
          </cell>
          <cell r="M13" t="str">
            <v>Planear, dirigir y conducir las actividades de Defensa Civil.</v>
          </cell>
          <cell r="P13" t="str">
            <v>-  Alcaldía- Gerente Municipal- Personal de Gerencia Municipal.</v>
          </cell>
          <cell r="Q13" t="str">
            <v>- Entidades y/o Instituciones de acuerdo a sus funciones.</v>
          </cell>
          <cell r="R13" t="str">
            <v>- Estudios Profesionales o Técnicos  concluidos, relacionados con su función.</v>
          </cell>
          <cell r="S13" t="str">
            <v>- Capacitación Técnica en Defensa Civil.- Conocimiento de computación, manejo de entorno Windows y Microsoft Office.- Habilidad y conducta para trabajar en equipo, conducta responsable, honesta y proactiva. </v>
          </cell>
          <cell r="T13" t="str">
            <v>- Experiencia laboral no menor de tres (03) años en cargos similares.</v>
          </cell>
        </row>
        <row r="14">
          <cell r="B14" t="str">
            <v>ÓRGANO DE CONTROL</v>
          </cell>
          <cell r="C14" t="str">
            <v>OFICINA DE CONTROL INSTITUCIONAL</v>
          </cell>
          <cell r="D14" t="str">
            <v>Funcionario</v>
          </cell>
          <cell r="E14" t="str">
            <v>Jefe de Oficina de Control Interno</v>
          </cell>
          <cell r="F14">
            <v>1000267</v>
          </cell>
          <cell r="G14" t="str">
            <v>GESTION ADMINISTRATIVA</v>
          </cell>
          <cell r="H14" t="str">
            <v>00886</v>
          </cell>
          <cell r="I14" t="str">
            <v>GERENCIAR RECURSOS MATERIALES, HUMANOS Y FINANCIEROS</v>
          </cell>
          <cell r="J14" t="str">
            <v>Garantizar el debido cumplimiento de las normas y disposiciones que rigen el control gubernamental, establecido por la Contraloría General de la República.</v>
          </cell>
          <cell r="M14" t="str">
            <v>Planificar, organizar, dirigir, coordinar, ejecutar y controlar las actividades del control institucional, a través de Auditorias y exámenes especiales, verificando el normal desarrollo de la Gestión Municipal.</v>
          </cell>
          <cell r="R14" t="str">
            <v>- Título Profesional de Contador Público.</v>
          </cell>
          <cell r="S14" t="str">
            <v>- Estudios de capacitación en Gestión Municipal- Conocimiento de computación, manejo de paquetes informáticos municipales, entorno Windows y Microsoft Office.- Habilidad y conducta para trabajar en equipo, conducta responsable, honesta y proactiva. </v>
          </cell>
          <cell r="T14" t="str">
            <v>- Experiencia laboral no menor de tres (03) años en cargos similares.</v>
          </cell>
        </row>
        <row r="15">
          <cell r="B15" t="str">
            <v>ÓRGANO DE CONTROL</v>
          </cell>
          <cell r="C15" t="str">
            <v>OFICINA DE CONTROL INSTITUCIONAL</v>
          </cell>
          <cell r="D15" t="str">
            <v>Especialista Administrativo II</v>
          </cell>
          <cell r="E15" t="str">
            <v>Asistente  en Auditoria</v>
          </cell>
          <cell r="F15">
            <v>1000267</v>
          </cell>
          <cell r="G15" t="str">
            <v>GESTION ADMINISTRATIVA</v>
          </cell>
          <cell r="H15" t="str">
            <v>00886</v>
          </cell>
          <cell r="I15" t="str">
            <v>GERENCIAR RECURSOS MATERIALES, HUMANOS Y FINANCIEROS</v>
          </cell>
          <cell r="J15" t="str">
            <v>Garantizar el debido cumplimiento de las normas y disposiciones que rigen el control gubernamental, establecido por la Contraloría General de la República.</v>
          </cell>
          <cell r="K15" t="str">
            <v>Jefe de la Oficina de Control Interno</v>
          </cell>
          <cell r="L15" t="str">
            <v>No ejerce autoridad sobre personal de la oficina.</v>
          </cell>
          <cell r="M15" t="str">
            <v>Colaborar, participar y apoyar en las actividades y labores de Control Interno realizadas por la Oficina de Control Institucional como Asistente en Auditoría.</v>
          </cell>
          <cell r="P15" t="str">
            <v>-  Jefe de Oficina de Control Interno- Personal de Oficina de Control Interno- Jefes de Unidades y personal de diversas oficinas de la institución.</v>
          </cell>
          <cell r="Q15" t="str">
            <v>- Ninguna.</v>
          </cell>
          <cell r="R15" t="str">
            <v>- Profesional en Contabilidad, Administración o Economía.</v>
          </cell>
          <cell r="T15" t="str">
            <v>- Experiencia laboral de tres (3) años en Administración Pública.</v>
          </cell>
        </row>
        <row r="16">
          <cell r="B16" t="str">
            <v>ÓRGANO DE CONTROL</v>
          </cell>
          <cell r="C16" t="str">
            <v>OFICINA DE CONTROL INSTITUCIONAL</v>
          </cell>
          <cell r="D16" t="str">
            <v>Secretaria IV</v>
          </cell>
          <cell r="E16" t="str">
            <v>Secretaria del Órgano de Control Interno</v>
          </cell>
          <cell r="F16">
            <v>1000267</v>
          </cell>
          <cell r="G16" t="str">
            <v>GESTION ADMINISTRATIVA</v>
          </cell>
          <cell r="H16" t="str">
            <v>00886</v>
          </cell>
          <cell r="I16" t="str">
            <v>GERENCIAR RECURSOS MATERIALES, HUMANOS Y FINANCIEROS</v>
          </cell>
          <cell r="J16" t="str">
            <v>Garantizar el debido cumplimiento de las normas y disposiciones que rigen el control gubernamental, establecido por la Contraloría General de la República.</v>
          </cell>
          <cell r="K16" t="str">
            <v>Jefe de la Oficina de Control Interno.</v>
          </cell>
          <cell r="L16" t="str">
            <v>No ejerce autoridad sobre personal de la oficina.</v>
          </cell>
          <cell r="M16" t="str">
            <v>Ejecutar, organizar, mantener, controlar y archivar la documentación de la Oficina de  Control Interno.</v>
          </cell>
          <cell r="P16" t="str">
            <v>-  Jefe de Oficina de Control Interno- Personal de Oficina de Control Interno- Jefes de Unidades y personal de diversas oficinas de la institución.</v>
          </cell>
          <cell r="Q16" t="str">
            <v>- Ninguna.</v>
          </cell>
          <cell r="R16" t="str">
            <v>- Título de Secretariado Ejecutivo.</v>
          </cell>
          <cell r="S16" t="str">
            <v>- Estudios de capacitación en computación a nivel de usuario.- Habilidad y conducta para trabajar en equipo, conducta responsable, honesta y proactiva.</v>
          </cell>
          <cell r="T16" t="str">
            <v>- Experiencia laboral de dos (2) años en Administración Pública.</v>
          </cell>
        </row>
        <row r="17">
          <cell r="B17" t="str">
            <v>ÓRGANO DE ASESORAMIENTO</v>
          </cell>
          <cell r="C17" t="str">
            <v>GERENCIA DE ASESORÍA JURÍDICA</v>
          </cell>
          <cell r="D17" t="str">
            <v>Gerente</v>
          </cell>
          <cell r="E17" t="str">
            <v>Gerente de Asesoría Jurídica</v>
          </cell>
          <cell r="F17">
            <v>1000267</v>
          </cell>
          <cell r="G17" t="str">
            <v>GESTION ADMINISTRATIVA</v>
          </cell>
          <cell r="H17" t="str">
            <v>00886</v>
          </cell>
          <cell r="I17" t="str">
            <v>GERENCIAR RECURSOS MATERIALES, HUMANOS Y FINANCIEROS</v>
          </cell>
          <cell r="J17" t="str">
            <v>Fortalecer la defensa de los intereses de la Municipalidad Distrital de La Victoria en todos los procesos que se formulen en materia judicial y administrativa.</v>
          </cell>
          <cell r="K17" t="str">
            <v>Gerente Municipal.</v>
          </cell>
          <cell r="L17" t="str">
            <v>El personal profesional y técnico que integran la Gerencia y de las oficinas que dependen de ella.</v>
          </cell>
          <cell r="M17" t="str">
            <v>Planificar, organizar, dirigir, coordinar y controlar las actividades de Asesoría Legal,  y procuraduría.</v>
          </cell>
          <cell r="P17" t="str">
            <v>-  Alcaldía - Gerencia Municipal- Personal de Oficina  de Asesoría Jurídica.</v>
          </cell>
          <cell r="Q17" t="str">
            <v>- Poder Judicial- Ministerio Público- Otras instituciones de acuerdo a sus funciones.</v>
          </cell>
          <cell r="R17" t="str">
            <v>- Título Profesional de Abogado y colegiado.</v>
          </cell>
          <cell r="S17" t="str">
            <v>- Capacitación en Gestión Municipal.- Conocimiento de computación, manejo de paquetes informáticos: entorno Windows y Microsoft Office.- Habilidad y conducta para trabajar en equipo, conducta responsable, honesta y proactiva.</v>
          </cell>
          <cell r="T17" t="str">
            <v>- Experiencia laboral de tres (3) años en actividades relacionadas con el área.</v>
          </cell>
        </row>
        <row r="18">
          <cell r="B18" t="str">
            <v>ÓRGANO DE ASESORAMIENTO</v>
          </cell>
          <cell r="C18" t="str">
            <v>GERENCIA DE ASESORÍA JURÍDICA</v>
          </cell>
          <cell r="D18" t="str">
            <v>Secretaria IV</v>
          </cell>
          <cell r="E18" t="str">
            <v>Secretaria de  Gerencia de Asesoría Jurídica.</v>
          </cell>
          <cell r="F18">
            <v>1000267</v>
          </cell>
          <cell r="G18" t="str">
            <v>GESTION ADMINISTRATIVA</v>
          </cell>
          <cell r="H18" t="str">
            <v>00886</v>
          </cell>
          <cell r="I18" t="str">
            <v>GERENCIAR RECURSOS MATERIALES, HUMANOS Y FINANCIEROS</v>
          </cell>
          <cell r="J18" t="str">
            <v>Fortalecer la defensa de los intereses de la Municipalidad Distrital de La Victoria en todos los procesos que se formulen en materia judicial y administrativa.</v>
          </cell>
          <cell r="K18" t="str">
            <v>Gerente de Asesoría Jurídica y Procuraduría</v>
          </cell>
          <cell r="L18" t="str">
            <v>No ejerce mando directo sobre el personal del área</v>
          </cell>
          <cell r="M18" t="str">
            <v>Ejecutar, organizar, mantener, controlar y archivar la documentación de la Gerencia.</v>
          </cell>
          <cell r="P18" t="str">
            <v>- Gerente de Asesoría Jurídica.                                   - Personal de otras Unidades Orgánicas.</v>
          </cell>
          <cell r="Q18" t="str">
            <v>- Ninguna.</v>
          </cell>
          <cell r="R18" t="str">
            <v>- Título de Secretariado Ejecutivo.</v>
          </cell>
          <cell r="S18" t="str">
            <v>- Conocimiento de computación, manejo de paquetes informáticos: entorno Windows y Microsoft Office.- Habilidad y conducta para trabajar en equipo, conducta responsable, honesta y proactiva.</v>
          </cell>
          <cell r="T18" t="str">
            <v>- Experiencia laboral de dos (2) años en cargos similares.</v>
          </cell>
        </row>
        <row r="19">
          <cell r="B19" t="str">
            <v>ÓRGANO DE ASESORAMIENTO</v>
          </cell>
          <cell r="C19" t="str">
            <v>GERENCIA DE ASESORÍA JURÍDICA</v>
          </cell>
          <cell r="D19" t="str">
            <v>Procurador</v>
          </cell>
          <cell r="E19" t="str">
            <v>Procurador Público Municipal.</v>
          </cell>
          <cell r="F19">
            <v>1000267</v>
          </cell>
          <cell r="G19" t="str">
            <v>GESTION ADMINISTRATIVA</v>
          </cell>
          <cell r="H19" t="str">
            <v>00886</v>
          </cell>
          <cell r="I19" t="str">
            <v>GERENCIAR RECURSOS MATERIALES, HUMANOS Y FINANCIEROS</v>
          </cell>
          <cell r="J19" t="str">
            <v>Fortalecer la defensa de los intereses de la Municipalidad Distrital de La Victoria en todos los procesos que se formulen en materia judicial y administrativa.</v>
          </cell>
          <cell r="K19" t="str">
            <v>Gerente de Asesoría Jurídica y Procuraduría</v>
          </cell>
          <cell r="L19" t="str">
            <v>Ejerce mando directo sobre el personal de la Unidad de Procuraduría.</v>
          </cell>
          <cell r="M19" t="str">
            <v>Ejercer  la representación y defensa de los intereses y derechos de la Municipalidad en juicios.</v>
          </cell>
          <cell r="P19" t="str">
            <v>Gerente de Asesoría Jurídica y Procuraduría.</v>
          </cell>
          <cell r="Q19" t="str">
            <v>- Otras instituciones de acuerdo a sus funciones.</v>
          </cell>
          <cell r="R19" t="str">
            <v>- Título Profesional de Abogado y colegiado.</v>
          </cell>
          <cell r="S19" t="str">
            <v>- Capacitación en Gestión Municipal.- Conocimiento de computación, manejo de paquetes informáticos: entorno Windows y Microsoft Office.- Habilidad y conducta para trabajar en equipo, conducta responsable, honesta y proactiva.</v>
          </cell>
          <cell r="T19" t="str">
            <v>- Experiencia laboral de quince (15) años en cargos similares.</v>
          </cell>
        </row>
        <row r="20">
          <cell r="B20" t="str">
            <v>ÓRGANO DE ASESORAMIENTO</v>
          </cell>
          <cell r="C20" t="str">
            <v>GERENCIA DE PLANIFICACIÓN, PRESUPUESTO Y COOP. TÉC. INTERNACIONAL</v>
          </cell>
          <cell r="D20" t="str">
            <v>Gerente</v>
          </cell>
          <cell r="E20" t="str">
            <v>Gerente de Planificación, Presupuesto y Cooperación Técnica Internacional.</v>
          </cell>
          <cell r="F20">
            <v>1000267</v>
          </cell>
          <cell r="G20" t="str">
            <v>GESTION ADMINISTRATIVA</v>
          </cell>
          <cell r="H20" t="str">
            <v>00886</v>
          </cell>
          <cell r="I20" t="str">
            <v>GERENCIAR RECURSOS MATERIALES, HUMANOS Y FINANCIEROS</v>
          </cell>
          <cell r="J20" t="str">
            <v>Guiar y orientar la gestión operativa, presupuestaria y estratégica de la institución, propiciando la participación vecinal y la eficiencia durante todo el proceso.</v>
          </cell>
          <cell r="K20" t="str">
            <v>Gerencia Municipal.</v>
          </cell>
          <cell r="L20" t="str">
            <v>Ejerce autoridad directa sobre personal técnico y profesional del área y de las dependencias que dependen de ella.</v>
          </cell>
          <cell r="M20" t="str">
            <v>Planificar, organizar, dirigir, ejecutar, y controlar las  actividades de Planificación, Racionalización, así como la  formulación y evaluación presupuestal.</v>
          </cell>
          <cell r="P20" t="str">
            <v>-  Gerente Municipal. - Personal de Gerencia de PPyCTI.- Gerentes y Jefes de otras oficina- Personal de  las diferentes Unidades Orgánicas </v>
          </cell>
          <cell r="Q20" t="str">
            <v>- MEF- DNPP- SNIP- Organismos Cooperantes Internacionales y Nacionales- Ministerio de Relaciones Exteriores- Otras Instituciones de acuerdo a sus Funciones.</v>
          </cell>
          <cell r="R20" t="str">
            <v>- Profesional Universitario Titulado y colegiado, en Economía, Administración o Contabilidad.</v>
          </cell>
          <cell r="S20" t="str">
            <v>- Estudios de capacitación en gestión municipal y afines a su función. - Manejo de paquetes informáticos relacionados con el área.- Conocimiento de computación, manejo de entorno Windows y Microsoft Office.- Habilidad y conducta para trabajar en equipo.</v>
          </cell>
          <cell r="T20" t="str">
            <v>- Experiencia laboral no menor de dos (02) años en cargos similares</v>
          </cell>
        </row>
        <row r="21">
          <cell r="B21" t="str">
            <v>ÓRGANO DE ASESORAMIENTO</v>
          </cell>
          <cell r="C21" t="str">
            <v>GERENCIA DE PLANIFICACIÓN, PRESUPUESTO Y COOP. TÉC. INTERNACIONAL</v>
          </cell>
          <cell r="D21" t="str">
            <v>Secretaria IV</v>
          </cell>
          <cell r="E21" t="str">
            <v>Secretaria de Gerencia de Planificación, Presupuesto y Cooperación Técnica Internacional.</v>
          </cell>
          <cell r="F21">
            <v>1000267</v>
          </cell>
          <cell r="G21" t="str">
            <v>GESTION ADMINISTRATIVA</v>
          </cell>
          <cell r="H21" t="str">
            <v>00886</v>
          </cell>
          <cell r="I21" t="str">
            <v>GERENCIAR RECURSOS MATERIALES, HUMANOS Y FINANCIEROS</v>
          </cell>
          <cell r="J21" t="str">
            <v>Guiar y orientar la gestión operativa, presupuestaria y estratégica de la institución, propiciando la participación vecinal y la eficiencia durante todo el proceso.</v>
          </cell>
          <cell r="K21" t="str">
            <v>Gerente de Planificación, Presupuesto y Cooperación Técnica Internacional.</v>
          </cell>
          <cell r="L21" t="str">
            <v>No Ejerce autoridad sobre personal del área.</v>
          </cell>
          <cell r="M21" t="str">
            <v>Ejecuta, organiza, controla y archiva la documentación, así como apoya en las  actividades  administrativas y técnicas en labores de la Gerencia.</v>
          </cell>
          <cell r="P21" t="str">
            <v>-  Gerente de PPyCTI. - Personal de Gerencia de PPyCTI.- Gerentes y Jefes de otras oficinas- Personal de  las diferentes Unidades Orgánicas</v>
          </cell>
          <cell r="Q21" t="str">
            <v>- Ninguna.</v>
          </cell>
          <cell r="R21" t="str">
            <v>- Estudios técnicos en Secretariado,  Administración. o Contabilidad.</v>
          </cell>
          <cell r="S21" t="str">
            <v>- Capacitación en cursos afines a su función.- Manejo de paquetes informáticos relacionados con el área.- Conocimiento de computación, manejo de entorno Windows y Microsoft Office. - Habilidad y conducta para trabajar en equipo</v>
          </cell>
          <cell r="T21" t="str">
            <v>- Experiencia laboral no menor de tres (03) años en cargos similares.</v>
          </cell>
        </row>
        <row r="22">
          <cell r="B22" t="str">
            <v>ÓRGANO DE ASESORAMIENTO</v>
          </cell>
          <cell r="C22" t="str">
            <v>GERENCIA DE PLANIFICACIÓN, PRESUPUESTO Y COOP. TÉC. INTERNACIONAL</v>
          </cell>
          <cell r="D22" t="str">
            <v>Especialista Administrativo III</v>
          </cell>
          <cell r="E22" t="str">
            <v>Jefe de la Unidad de Formulación y Evaluación Presupuestal</v>
          </cell>
          <cell r="F22">
            <v>1000267</v>
          </cell>
          <cell r="G22" t="str">
            <v>GESTION ADMINISTRATIVA</v>
          </cell>
          <cell r="H22" t="str">
            <v>00886</v>
          </cell>
          <cell r="I22" t="str">
            <v>GERENCIAR RECURSOS MATERIALES, HUMANOS Y FINANCIEROS</v>
          </cell>
          <cell r="J22" t="str">
            <v>Guiar y orientar la gestión operativa, presupuestaria y estratégica de la institución, propiciando la participación vecinal y la eficiencia durante todo el proceso.</v>
          </cell>
          <cell r="K22" t="str">
            <v>Gerente de Planificación, Presupuesto y Cooperación Técnica Internacional.</v>
          </cell>
          <cell r="L22" t="str">
            <v>Ejerce autoridad sobre personal Profesional y Técnico del área.</v>
          </cell>
          <cell r="M22" t="str">
            <v>Planificar, organizar, y ejecutar,  las  actividades de formulación y evaluación  presupuestal.</v>
          </cell>
          <cell r="P22" t="str">
            <v>-  Gerente  de PPyCTI.- Gerente Municipal. - Personal de Gerencia de PPyCTI y de la Unidad- Gerentes y Jefes de otras oficinas- Personal de  las diferentes Unidades Orgánicas</v>
          </cell>
          <cell r="Q22" t="str">
            <v>- Ministerio de Economía y Finanzas- Dirección Nacional de Presupuesto Público- Municipalidad Provincial.- Gobierno Regional- Otras Instituciones de acuerdo a sus Funciones.</v>
          </cell>
          <cell r="R22" t="str">
            <v>- Estudios Universitarios en Ciencias Administrativas, Contables o Técnico Titulado en  Administración  o Contabilidad.</v>
          </cell>
          <cell r="S22" t="str">
            <v>- Estudios  de capacitación  relacionados  a  su  función.- Manejo de paquetes informáticos relacionados con el área: SIAF-GL, y otros de la institución.- Conocimiento de computación, manejo de entorno Windows y Microsoft Office.</v>
          </cell>
          <cell r="T22" t="str">
            <v>- Experiencia laboral no menor de tres (03) años en cargos similares.</v>
          </cell>
        </row>
        <row r="23">
          <cell r="B23" t="str">
            <v>ÓRGANO DE ASESORAMIENTO</v>
          </cell>
          <cell r="C23" t="str">
            <v>GERENCIA DE PLANIFICACIÓN, PRESUPUESTO Y COOP. TÉC. INTERNACIONAL</v>
          </cell>
          <cell r="D23" t="str">
            <v>Técnico Administrativo II</v>
          </cell>
          <cell r="E23" t="str">
            <v>Asistente Administrativo</v>
          </cell>
          <cell r="F23">
            <v>1000267</v>
          </cell>
          <cell r="G23" t="str">
            <v>GESTION ADMINISTRATIVA</v>
          </cell>
          <cell r="H23" t="str">
            <v>00886</v>
          </cell>
          <cell r="I23" t="str">
            <v>GERENCIAR RECURSOS MATERIALES, HUMANOS Y FINANCIEROS</v>
          </cell>
          <cell r="J23" t="str">
            <v>Guiar y orientar la gestión operativa, presupuestaria y estratégica de la institución, propiciando la participación vecinal y la eficiencia durante todo el proceso.</v>
          </cell>
          <cell r="K23" t="str">
            <v>Jefe de la Unidad de Formulación y Evaluación Presupuestal.</v>
          </cell>
          <cell r="L23" t="str">
            <v>No ejerce autoridad sobre personal del área.</v>
          </cell>
          <cell r="M23" t="str">
            <v>Ejecutar actividades administrativas y técnicas en planificación, así como también se encarga del procesamiento automático de datos.</v>
          </cell>
          <cell r="P23" t="str">
            <v>-  Jefe de la Unidad de Form. y Eval. Pptal.- Personal de  las diferentes Unidades Orgánicas.</v>
          </cell>
          <cell r="Q23" t="str">
            <v>- Otras instituciones de acuerdo a sus funciones.</v>
          </cell>
          <cell r="R23" t="str">
            <v>- Profesional Técnico Titulado en  Contabilidad o Administración.</v>
          </cell>
          <cell r="S23" t="str">
            <v>- Estudios  de capacitación  relacionados  a  su  función.- Manejo de paquetes informáticos relacionados con el área: SIAF-GL, y otros de la institución.- Conocimiento de computación, manejo de entorno Windows y Microsoft Office.</v>
          </cell>
          <cell r="T23" t="str">
            <v>Experiencia laboral no menor de tres (03) años en cargos similares.</v>
          </cell>
        </row>
        <row r="24">
          <cell r="B24" t="str">
            <v>ÓRGANO DE ASESORAMIENTO</v>
          </cell>
          <cell r="C24" t="str">
            <v>GERENCIA DE PLANIFICACIÓN, PRESUPUESTO Y COOP. TÉC. INTERNACIONAL</v>
          </cell>
          <cell r="D24" t="str">
            <v>Especialista Administrativo III</v>
          </cell>
          <cell r="E24" t="str">
            <v>Jefe de la Unidad de Planificación y Racionalización</v>
          </cell>
          <cell r="F24">
            <v>1000267</v>
          </cell>
          <cell r="G24" t="str">
            <v>GESTION ADMINISTRATIVA</v>
          </cell>
          <cell r="H24" t="str">
            <v>00886</v>
          </cell>
          <cell r="I24" t="str">
            <v>GERENCIAR RECURSOS MATERIALES, HUMANOS Y FINANCIEROS</v>
          </cell>
          <cell r="J24" t="str">
            <v>Guiar y orientar la gestión operativa, presupuestaria y estratégica de la institución, propiciando la participación vecinal y la eficiencia durante todo el proceso.</v>
          </cell>
          <cell r="K24" t="str">
            <v>Gerente de Planificación, Presupuesto y Cooperación Técnica Internacional</v>
          </cell>
          <cell r="L24" t="str">
            <v>Ejerce autoridad sobre personal del área.</v>
          </cell>
          <cell r="M24" t="str">
            <v>Planificar, organizar, y ejecutar,  las  actividades de Planificación, Racionalización.</v>
          </cell>
          <cell r="P24" t="str">
            <v>Gerente de Plan., Ppto. y Coop. Téc. Internacional- Personal de  las diferentes Unidades Orgánicas.</v>
          </cell>
          <cell r="Q24" t="str">
            <v>- Otras instituciones de acuerdo a sus funciones.</v>
          </cell>
          <cell r="R24" t="str">
            <v>- Estudios universitarios en Contabilidad, Administración o Técnico Titulado en  Administración  o Contabilidad.</v>
          </cell>
          <cell r="S24" t="str">
            <v>- Estudios y capacitación relacionados a su función.- Manejo de paquetes informáticos relacionados con el área: SIAF-GL, y otros de la institución.- Conocimiento de computación, manejo de entorno Windows y Microsoft Office.</v>
          </cell>
          <cell r="T24" t="str">
            <v>- Experiencia laboral no menor de cinco (05) años en institución municipal.</v>
          </cell>
        </row>
        <row r="25">
          <cell r="B25" t="str">
            <v>ÓRGANO DE APOYO</v>
          </cell>
          <cell r="C25" t="str">
            <v>GERENCIA DE ADMINISTRACIÓN</v>
          </cell>
          <cell r="D25" t="str">
            <v>Gerente</v>
          </cell>
          <cell r="E25" t="str">
            <v>Gerente de Administración</v>
          </cell>
          <cell r="F25">
            <v>1000267</v>
          </cell>
          <cell r="G25" t="str">
            <v>GESTION ADMINISTRATIVA</v>
          </cell>
          <cell r="H25" t="str">
            <v>00886</v>
          </cell>
          <cell r="I25" t="str">
            <v>GERENCIAR RECURSOS MATERIALES, HUMANOS Y FINANCIEROS</v>
          </cell>
          <cell r="J25" t="str">
            <v>Modernizar los procesos y sistemas administrativos a fin de mejorar la administración  de los recursos municipales.</v>
          </cell>
          <cell r="K25" t="str">
            <v>Gerente Municipal</v>
          </cell>
          <cell r="L25" t="str">
            <v>Personal del área y de las unidades que dependen de ella</v>
          </cell>
          <cell r="M25" t="str">
            <v>Planificar, organizar, dirigir, ejecutar, evaluar y controlar las diversas actividades relacionadas con la gestión administrativa  de los recursos económicos y financieros, aplicando las disposiciones legales correspondientes</v>
          </cell>
          <cell r="P25" t="str">
            <v>- Alcaldía- Gerencia Municipal- Gerentes y Jefes de diferentes Unidades Orgánicas.</v>
          </cell>
          <cell r="Q25" t="str">
            <v>- Ministerios de Economía y Finazas- Gobierno Provincial- Gobierno Regional- AFP´s- Otras instituciones de acuerdo a sus funciones.</v>
          </cell>
          <cell r="R25" t="str">
            <v>- Profesional Universitario Titulado y colegiado de Contador Público, Administración o Economista.</v>
          </cell>
          <cell r="S25" t="str">
            <v>- Manejo de paquetes informáticos relacionados con gobiernos locales.- Conocimiento de computación, manejo de entorno Windows y Microsoft Office.- Habilidad y conducta para trabajar en equipo, conducta responsable, honesta y proactiva. </v>
          </cell>
          <cell r="T25" t="str">
            <v>- Experiencia laboral no menor de tres (03) años en cargos similares.</v>
          </cell>
        </row>
        <row r="26">
          <cell r="B26" t="str">
            <v>ÓRGANO DE APOYO</v>
          </cell>
          <cell r="C26" t="str">
            <v>GERENCIA DE ADMINISTRACIÓN</v>
          </cell>
          <cell r="D26" t="str">
            <v>Secretaria IV</v>
          </cell>
          <cell r="E26" t="str">
            <v>Secretaria de Gerencia de Administración</v>
          </cell>
          <cell r="F26">
            <v>1000267</v>
          </cell>
          <cell r="G26" t="str">
            <v>GESTION ADMINISTRATIVA</v>
          </cell>
          <cell r="H26" t="str">
            <v>00886</v>
          </cell>
          <cell r="I26" t="str">
            <v>GERENCIAR RECURSOS MATERIALES, HUMANOS Y FINANCIEROS</v>
          </cell>
          <cell r="J26" t="str">
            <v>Modernizar los procesos y sistemas administrativos a fin de mejorar la administración  de los recursos municipales.</v>
          </cell>
          <cell r="K26" t="str">
            <v>Gerente Municipal</v>
          </cell>
          <cell r="L26" t="str">
            <v>Personal del área y de las unidades que dependen de ella</v>
          </cell>
          <cell r="M26" t="str">
            <v>Ejecución y coordinación de actividades correspondientes al trámite documentario y archivo  de los documentos de la  gerencia de Administración</v>
          </cell>
          <cell r="P26" t="str">
            <v>Gerente de Administración.</v>
          </cell>
          <cell r="Q26" t="str">
            <v>No ejerce autoridad sobre personal del área.</v>
          </cell>
          <cell r="R26" t="str">
            <v>- Título de Secretaria Ejecutiva.</v>
          </cell>
          <cell r="S26" t="str">
            <v>- Conocimiento de computación, manejo de entorno Windows y Microsoft Office.- Habilidad y conducta para trabajar en equipo, conducta responsable, honesta y proactiva. </v>
          </cell>
          <cell r="T26" t="str">
            <v>- Experiencia laboral no menor de dos (02) años en cargos similares.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D-ANEXOS"/>
      <sheetName val="Hoja1"/>
      <sheetName val="FORMATO N° 1"/>
      <sheetName val="INSTRUCTIVO N° 1"/>
    </sheetNames>
    <sheetDataSet>
      <sheetData sheetId="0">
        <row r="6">
          <cell r="C6" t="str">
            <v>GERENCIA SECRETARIA GENERAL</v>
          </cell>
        </row>
        <row r="7">
          <cell r="C7" t="str">
            <v>SECRETARIA DE GERENCIA DE SECR. GENERAL</v>
          </cell>
        </row>
        <row r="8">
          <cell r="C8" t="str">
            <v>GERENCIA MUNICIPAL</v>
          </cell>
        </row>
        <row r="9">
          <cell r="C9" t="str">
            <v>SECRETARIA GERENCIA MUNICIPAL</v>
          </cell>
        </row>
        <row r="10">
          <cell r="C10" t="str">
            <v>SECRETARIA DE REGIDORES</v>
          </cell>
        </row>
        <row r="11">
          <cell r="C11" t="str">
            <v>RELACIONES PÚBLICAS</v>
          </cell>
        </row>
        <row r="12">
          <cell r="C12" t="str">
            <v>TRÁMITE DOCUMENTARIO</v>
          </cell>
        </row>
        <row r="13">
          <cell r="C13" t="str">
            <v>DEFENSA CIVIL</v>
          </cell>
        </row>
        <row r="14">
          <cell r="C14" t="str">
            <v>GERENCIA DE ADMINISTRACION</v>
          </cell>
        </row>
        <row r="15">
          <cell r="C15" t="str">
            <v>SECRET. GERENCIA ADMINISTRACION</v>
          </cell>
        </row>
        <row r="16">
          <cell r="C16" t="str">
            <v>INFORMÁTICA</v>
          </cell>
        </row>
        <row r="17">
          <cell r="C17" t="str">
            <v>UNIDAD DE TESORERIA</v>
          </cell>
        </row>
        <row r="18">
          <cell r="C18" t="str">
            <v>UNIDAD DE CONTABILIDAD</v>
          </cell>
        </row>
        <row r="19">
          <cell r="C19" t="str">
            <v>UNIDAD DE LOGISTICA</v>
          </cell>
        </row>
        <row r="20">
          <cell r="C20" t="str">
            <v>UNIDAD DE PERSONAL</v>
          </cell>
        </row>
        <row r="21">
          <cell r="C21" t="str">
            <v>REGISTRO CIVIL</v>
          </cell>
        </row>
        <row r="22">
          <cell r="C22" t="str">
            <v>GER. SERVICIOS PÚBLICOS</v>
          </cell>
        </row>
        <row r="23">
          <cell r="C23" t="str">
            <v>SECRETARIA GER. SERV. PÚBLICOS</v>
          </cell>
        </row>
        <row r="24">
          <cell r="C24" t="str">
            <v>SEGUR. CIUDADANA Y POLICIA MUNICIPAL</v>
          </cell>
        </row>
        <row r="25">
          <cell r="C25" t="str">
            <v>ADMINISTRACIÓN MERCADO. A. ORREGO</v>
          </cell>
        </row>
        <row r="26">
          <cell r="C26" t="str">
            <v>EQUIPO MECÁNICO Y TALLERES</v>
          </cell>
        </row>
        <row r="27">
          <cell r="C27" t="str">
            <v>DIV. PARTICIPACION VECINAL</v>
          </cell>
        </row>
        <row r="28">
          <cell r="C28" t="str">
            <v>DIV. EDUC., CULT. Y DEPORTES</v>
          </cell>
        </row>
        <row r="29">
          <cell r="C29" t="str">
            <v>DIVISIÓN DE BIBLIOTECA</v>
          </cell>
        </row>
        <row r="30">
          <cell r="C30" t="str">
            <v>DIV. SANEAMIENTO, SALUBRIDAD Y SALUD</v>
          </cell>
        </row>
        <row r="31">
          <cell r="C31" t="str">
            <v>MERCADOS Y CAMALES</v>
          </cell>
        </row>
        <row r="32">
          <cell r="C32" t="str">
            <v>DIV. TRANS., VIALIDAD Y TRANSPORTE PUBLICO</v>
          </cell>
        </row>
        <row r="33">
          <cell r="C33" t="str">
            <v>DIVISIÓN DE MEDIO AMBIENTE</v>
          </cell>
        </row>
        <row r="34">
          <cell r="C34" t="str">
            <v>GERENCIA PLAN., PPTO Y CTI</v>
          </cell>
        </row>
        <row r="35">
          <cell r="C35" t="str">
            <v>UNID. DE FORMUL. Y EVALUACIÓN PPTAL</v>
          </cell>
        </row>
        <row r="36">
          <cell r="C36" t="str">
            <v>UNIDAD DE PLANIFICACIÓN Y RACIONALIZACIÓN</v>
          </cell>
        </row>
        <row r="37">
          <cell r="C37" t="str">
            <v>OFICINA DE CONTROL INSTITUCIONAL</v>
          </cell>
        </row>
        <row r="38">
          <cell r="C38" t="str">
            <v>SECRETARIA CONTROL INSTITUCIONAL</v>
          </cell>
        </row>
        <row r="39">
          <cell r="C39" t="str">
            <v>PROGRAMA VASO DE LECHE</v>
          </cell>
        </row>
        <row r="40">
          <cell r="C40" t="str">
            <v>DEMUNA</v>
          </cell>
        </row>
        <row r="41">
          <cell r="C41" t="str">
            <v>CONCILIADOR EXTRAJUDICIAL</v>
          </cell>
        </row>
        <row r="42">
          <cell r="C42" t="str">
            <v>GERENCIA DESARROLLO URBANO</v>
          </cell>
        </row>
        <row r="43">
          <cell r="C43" t="str">
            <v>SECRETARIA GERENCIA DES. URBANO</v>
          </cell>
        </row>
        <row r="44">
          <cell r="C44" t="str">
            <v>DIV. CATASTRO Y CONTROL URBANO</v>
          </cell>
        </row>
        <row r="45">
          <cell r="C45" t="str">
            <v>DIVISION DE OBRAS</v>
          </cell>
        </row>
        <row r="46">
          <cell r="C46" t="str">
            <v>DIV. ESTUDIOS Y PROYECTOS</v>
          </cell>
        </row>
        <row r="47">
          <cell r="C47" t="str">
            <v>GERENCIA DE ASESORIA JURÍDICA</v>
          </cell>
        </row>
        <row r="48">
          <cell r="C48" t="str">
            <v>SECRETARIA DE GER. ASESORIA JURÍDICA</v>
          </cell>
        </row>
        <row r="49">
          <cell r="C49" t="str">
            <v>GERENCIA DE RENTAS</v>
          </cell>
        </row>
        <row r="50">
          <cell r="C50" t="str">
            <v>SECRETARIA DE RENTAS</v>
          </cell>
        </row>
        <row r="51">
          <cell r="C51" t="str">
            <v>UNIDAD EJECUCION COACTIVA</v>
          </cell>
        </row>
        <row r="52">
          <cell r="C52" t="str">
            <v>DIV. LIMP. PUB. Y MAN. PARQ. Y JARDINES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VM (A02) A"/>
      <sheetName val="Resum Conteo"/>
      <sheetName val="Diagram Bloques"/>
      <sheetName val="M1a"/>
      <sheetName val="M1"/>
      <sheetName val="ANEXO 1"/>
      <sheetName val="M2"/>
      <sheetName val="ANEXO 2"/>
      <sheetName val="M3"/>
      <sheetName val="ANEXO 3"/>
      <sheetName val="Datos"/>
      <sheetName val="INDUCTOR I"/>
      <sheetName val="INDUCTOR II"/>
      <sheetName val="INDUCTOR III"/>
      <sheetName val="INDUCTOR IV"/>
      <sheetName val="M4"/>
      <sheetName val="ANEXO4"/>
      <sheetName val="M5"/>
      <sheetName val="ANEXO5"/>
      <sheetName val="M6"/>
      <sheetName val="ANEXO6"/>
      <sheetName val="M7"/>
      <sheetName val="ANEXO7"/>
      <sheetName val="RESUMEN"/>
      <sheetName val="MIRIAM"/>
    </sheetNames>
    <sheetDataSet>
      <sheetData sheetId="0">
        <row r="8">
          <cell r="A8">
            <v>1</v>
          </cell>
          <cell r="B8" t="str">
            <v>Recibe al interesado y lo dirige a la Oficina de Admisión</v>
          </cell>
          <cell r="C8" t="str">
            <v>Prevención</v>
          </cell>
          <cell r="D8" t="str">
            <v>Oficial  de  Mar de Guardia</v>
          </cell>
          <cell r="E8">
            <v>5</v>
          </cell>
          <cell r="F8">
            <v>1</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row>
        <row r="9">
          <cell r="A9">
            <v>2</v>
          </cell>
          <cell r="B9" t="str">
            <v>Recepción del Expediente de Inscripción</v>
          </cell>
          <cell r="C9" t="str">
            <v>División de Campaña Publicitaria </v>
          </cell>
          <cell r="D9" t="str">
            <v>Asistente Campaña Publicitaria I</v>
          </cell>
          <cell r="E9">
            <v>5</v>
          </cell>
          <cell r="F9">
            <v>0</v>
          </cell>
          <cell r="G9">
            <v>1</v>
          </cell>
          <cell r="H9">
            <v>0</v>
          </cell>
          <cell r="I9">
            <v>0</v>
          </cell>
          <cell r="J9">
            <v>0</v>
          </cell>
          <cell r="K9">
            <v>0</v>
          </cell>
          <cell r="L9">
            <v>0</v>
          </cell>
          <cell r="M9">
            <v>0</v>
          </cell>
          <cell r="N9">
            <v>1</v>
          </cell>
          <cell r="O9">
            <v>1</v>
          </cell>
          <cell r="P9">
            <v>0</v>
          </cell>
          <cell r="Q9">
            <v>0</v>
          </cell>
          <cell r="R9">
            <v>1</v>
          </cell>
          <cell r="S9">
            <v>1</v>
          </cell>
          <cell r="T9">
            <v>1</v>
          </cell>
          <cell r="U9">
            <v>0</v>
          </cell>
          <cell r="V9">
            <v>0</v>
          </cell>
          <cell r="W9">
            <v>0</v>
          </cell>
          <cell r="X9">
            <v>1</v>
          </cell>
          <cell r="Y9">
            <v>0</v>
          </cell>
          <cell r="Z9">
            <v>1</v>
          </cell>
          <cell r="AA9">
            <v>0</v>
          </cell>
          <cell r="AB9">
            <v>0</v>
          </cell>
          <cell r="AC9">
            <v>0</v>
          </cell>
          <cell r="AD9">
            <v>0</v>
          </cell>
          <cell r="AE9">
            <v>0</v>
          </cell>
          <cell r="AF9">
            <v>0</v>
          </cell>
          <cell r="AG9">
            <v>0</v>
          </cell>
          <cell r="AH9">
            <v>1</v>
          </cell>
        </row>
        <row r="10">
          <cell r="A10">
            <v>3</v>
          </cell>
          <cell r="B10" t="str">
            <v>Verificación del Expediente de Inscripción</v>
          </cell>
          <cell r="C10" t="str">
            <v>División de Campaña Publicitaria </v>
          </cell>
          <cell r="D10" t="str">
            <v>Asistente Campaña Publicitaria I</v>
          </cell>
          <cell r="E10">
            <v>10</v>
          </cell>
          <cell r="F10">
            <v>0</v>
          </cell>
          <cell r="G10">
            <v>1</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row>
        <row r="11">
          <cell r="A11">
            <v>4</v>
          </cell>
          <cell r="B11" t="str">
            <v>Entrega de Boleta de Liquidación para pago en Banco</v>
          </cell>
          <cell r="C11" t="str">
            <v>División de Contabilidad</v>
          </cell>
          <cell r="D11" t="str">
            <v>Cajero</v>
          </cell>
          <cell r="E11">
            <v>10</v>
          </cell>
          <cell r="F11">
            <v>0</v>
          </cell>
          <cell r="G11">
            <v>0</v>
          </cell>
          <cell r="H11">
            <v>1</v>
          </cell>
          <cell r="I11">
            <v>0</v>
          </cell>
          <cell r="J11">
            <v>0</v>
          </cell>
          <cell r="K11">
            <v>1</v>
          </cell>
          <cell r="L11">
            <v>0</v>
          </cell>
          <cell r="M11">
            <v>0</v>
          </cell>
          <cell r="N11">
            <v>1</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1</v>
          </cell>
        </row>
        <row r="12">
          <cell r="A12">
            <v>5</v>
          </cell>
          <cell r="B12" t="str">
            <v>Recepciona voucher de pago en Banco y entrega copias canceladas de Boleta de Liquidación </v>
          </cell>
          <cell r="C12" t="str">
            <v>División de Contabilidad</v>
          </cell>
          <cell r="D12" t="str">
            <v>Cajero</v>
          </cell>
          <cell r="E12">
            <v>5</v>
          </cell>
          <cell r="F12">
            <v>0</v>
          </cell>
          <cell r="G12">
            <v>0</v>
          </cell>
          <cell r="H12">
            <v>1</v>
          </cell>
          <cell r="I12">
            <v>0</v>
          </cell>
          <cell r="J12">
            <v>0</v>
          </cell>
          <cell r="K12">
            <v>0</v>
          </cell>
          <cell r="L12">
            <v>1</v>
          </cell>
          <cell r="M12">
            <v>1</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row>
        <row r="13">
          <cell r="A13">
            <v>6</v>
          </cell>
          <cell r="B13" t="str">
            <v>Registra el Expediente de Inscripción</v>
          </cell>
          <cell r="C13" t="str">
            <v>División de Campaña Publicitaria </v>
          </cell>
          <cell r="D13" t="str">
            <v>Asistente Campaña Publicitaria II</v>
          </cell>
          <cell r="E13">
            <v>240</v>
          </cell>
          <cell r="F13">
            <v>0</v>
          </cell>
          <cell r="G13">
            <v>0</v>
          </cell>
          <cell r="H13">
            <v>0</v>
          </cell>
          <cell r="I13">
            <v>1</v>
          </cell>
          <cell r="J13">
            <v>0</v>
          </cell>
          <cell r="K13">
            <v>0</v>
          </cell>
          <cell r="L13">
            <v>0</v>
          </cell>
          <cell r="M13">
            <v>0</v>
          </cell>
          <cell r="N13">
            <v>1</v>
          </cell>
          <cell r="O13">
            <v>1</v>
          </cell>
          <cell r="P13">
            <v>0</v>
          </cell>
          <cell r="Q13">
            <v>1</v>
          </cell>
          <cell r="R13">
            <v>1</v>
          </cell>
          <cell r="S13">
            <v>1</v>
          </cell>
          <cell r="T13">
            <v>1</v>
          </cell>
          <cell r="U13">
            <v>1</v>
          </cell>
          <cell r="V13">
            <v>1</v>
          </cell>
          <cell r="W13">
            <v>0</v>
          </cell>
          <cell r="X13">
            <v>1</v>
          </cell>
          <cell r="Y13">
            <v>1</v>
          </cell>
          <cell r="Z13">
            <v>1</v>
          </cell>
          <cell r="AA13">
            <v>1</v>
          </cell>
          <cell r="AB13">
            <v>1</v>
          </cell>
          <cell r="AC13">
            <v>1</v>
          </cell>
          <cell r="AD13">
            <v>0</v>
          </cell>
          <cell r="AE13">
            <v>1</v>
          </cell>
          <cell r="AF13">
            <v>1</v>
          </cell>
          <cell r="AG13">
            <v>1</v>
          </cell>
          <cell r="AH13">
            <v>1</v>
          </cell>
        </row>
        <row r="14">
          <cell r="A14">
            <v>7</v>
          </cell>
          <cell r="B14" t="str">
            <v>Efectúa la Inscripción</v>
          </cell>
          <cell r="C14" t="str">
            <v>División de Campaña Publicitaria </v>
          </cell>
          <cell r="D14" t="str">
            <v>Asistente Campaña Publicitaria II</v>
          </cell>
          <cell r="E14">
            <v>180</v>
          </cell>
          <cell r="F14">
            <v>0</v>
          </cell>
          <cell r="G14">
            <v>0</v>
          </cell>
          <cell r="H14">
            <v>0</v>
          </cell>
          <cell r="I14">
            <v>1</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row>
        <row r="15">
          <cell r="A15">
            <v>8</v>
          </cell>
          <cell r="B15" t="str">
            <v>Toma de fotografía digital y confección de carnet</v>
          </cell>
          <cell r="C15" t="str">
            <v>División de Servicios Administrativos del Dpto. de Formación Académica </v>
          </cell>
          <cell r="D15" t="str">
            <v>Encargado de Fotomecánica y Fotografía</v>
          </cell>
          <cell r="E15">
            <v>15</v>
          </cell>
          <cell r="F15">
            <v>0</v>
          </cell>
          <cell r="G15">
            <v>0</v>
          </cell>
          <cell r="H15">
            <v>0</v>
          </cell>
          <cell r="I15">
            <v>0</v>
          </cell>
          <cell r="J15">
            <v>1</v>
          </cell>
          <cell r="K15">
            <v>0</v>
          </cell>
          <cell r="L15">
            <v>0</v>
          </cell>
          <cell r="M15">
            <v>0</v>
          </cell>
          <cell r="N15">
            <v>1</v>
          </cell>
          <cell r="O15">
            <v>0</v>
          </cell>
          <cell r="P15">
            <v>1</v>
          </cell>
          <cell r="Q15">
            <v>0</v>
          </cell>
          <cell r="R15">
            <v>0</v>
          </cell>
          <cell r="S15">
            <v>0</v>
          </cell>
          <cell r="T15">
            <v>0</v>
          </cell>
          <cell r="U15">
            <v>0</v>
          </cell>
          <cell r="V15">
            <v>0</v>
          </cell>
          <cell r="W15">
            <v>1</v>
          </cell>
          <cell r="X15">
            <v>0</v>
          </cell>
          <cell r="Y15">
            <v>0</v>
          </cell>
          <cell r="Z15">
            <v>0</v>
          </cell>
          <cell r="AA15">
            <v>0</v>
          </cell>
          <cell r="AB15">
            <v>0</v>
          </cell>
          <cell r="AC15">
            <v>0</v>
          </cell>
          <cell r="AD15">
            <v>1</v>
          </cell>
          <cell r="AE15">
            <v>1</v>
          </cell>
          <cell r="AF15">
            <v>1</v>
          </cell>
          <cell r="AG15">
            <v>1</v>
          </cell>
          <cell r="AH15">
            <v>1</v>
          </cell>
        </row>
        <row r="16">
          <cell r="A16">
            <v>9</v>
          </cell>
          <cell r="B16" t="str">
            <v>Entrega de carnet de postulante.</v>
          </cell>
          <cell r="C16" t="str">
            <v>División de Campaña Publicitaria </v>
          </cell>
          <cell r="D16" t="str">
            <v>Asistente Campaña Publicitaria II</v>
          </cell>
          <cell r="E16">
            <v>10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row>
      </sheetData>
      <sheetData sheetId="10">
        <row r="2">
          <cell r="B2" t="str">
            <v>EI 1</v>
          </cell>
          <cell r="C2">
            <v>107980.84000000003</v>
          </cell>
          <cell r="D2">
            <v>8998.403333333335</v>
          </cell>
          <cell r="E2">
            <v>14400</v>
          </cell>
          <cell r="F2">
            <v>0.6248891203703705</v>
          </cell>
          <cell r="G2">
            <v>8</v>
          </cell>
          <cell r="H2">
            <v>30</v>
          </cell>
          <cell r="K2" t="str">
            <v>Papel Bond A4 (120 grs.)(RD y de Capitanías)</v>
          </cell>
          <cell r="L2" t="str">
            <v>N° de Papel Bond A4 (120 grs.)(RD y de Capitanías)</v>
          </cell>
          <cell r="M2">
            <v>4560</v>
          </cell>
          <cell r="N2">
            <v>380</v>
          </cell>
          <cell r="O2">
            <v>0.56</v>
          </cell>
          <cell r="P2">
            <v>2553.6000000000004</v>
          </cell>
        </row>
        <row r="3">
          <cell r="B3" t="str">
            <v>EI 2</v>
          </cell>
          <cell r="C3">
            <v>105165.15999999997</v>
          </cell>
          <cell r="D3">
            <v>8763.76333333333</v>
          </cell>
          <cell r="E3">
            <v>14400</v>
          </cell>
          <cell r="F3">
            <v>0.6085946759259258</v>
          </cell>
          <cell r="G3">
            <v>8</v>
          </cell>
          <cell r="H3">
            <v>30</v>
          </cell>
          <cell r="K3" t="str">
            <v>Papel Bond A4 (120 grs.) (Certificados) </v>
          </cell>
          <cell r="L3" t="str">
            <v>N° de Papel Bond A4 (120 grs.) (Certificados) </v>
          </cell>
          <cell r="M3">
            <v>4560</v>
          </cell>
          <cell r="N3">
            <v>380</v>
          </cell>
          <cell r="O3">
            <v>0.56</v>
          </cell>
          <cell r="P3">
            <v>2553.6000000000004</v>
          </cell>
        </row>
        <row r="4">
          <cell r="B4" t="str">
            <v>EI 3</v>
          </cell>
          <cell r="C4">
            <v>87379.36000000002</v>
          </cell>
          <cell r="D4">
            <v>7281.613333333335</v>
          </cell>
          <cell r="E4">
            <v>14400</v>
          </cell>
          <cell r="F4">
            <v>0.5056675925925926</v>
          </cell>
          <cell r="G4">
            <v>8</v>
          </cell>
          <cell r="H4">
            <v>30</v>
          </cell>
          <cell r="K4" t="str">
            <v>Papel Bond A4 (120 grs.)(Títulos Personal Acuático)</v>
          </cell>
          <cell r="L4" t="str">
            <v>N° de Papel Bond A4 (120 grs.)(Títulos Personal Acuático)</v>
          </cell>
          <cell r="M4">
            <v>1560</v>
          </cell>
          <cell r="N4">
            <v>130</v>
          </cell>
          <cell r="O4">
            <v>0.52</v>
          </cell>
          <cell r="P4">
            <v>811.2</v>
          </cell>
        </row>
        <row r="5">
          <cell r="B5" t="str">
            <v>EI 4</v>
          </cell>
          <cell r="C5">
            <v>56129.44000000001</v>
          </cell>
          <cell r="D5">
            <v>4677.453333333334</v>
          </cell>
          <cell r="E5">
            <v>14400</v>
          </cell>
          <cell r="F5">
            <v>0.32482314814814817</v>
          </cell>
          <cell r="G5">
            <v>8</v>
          </cell>
          <cell r="H5">
            <v>30</v>
          </cell>
          <cell r="K5" t="str">
            <v>Papel Bond A4 (80 grs. )</v>
          </cell>
          <cell r="L5" t="str">
            <v>N° de Papel Bond A4 (80 grs. )</v>
          </cell>
          <cell r="M5">
            <v>50040</v>
          </cell>
          <cell r="N5">
            <v>4170</v>
          </cell>
          <cell r="O5">
            <v>0.03</v>
          </cell>
          <cell r="P5">
            <v>1501.2</v>
          </cell>
        </row>
        <row r="6">
          <cell r="B6" t="str">
            <v>EI 5</v>
          </cell>
          <cell r="C6">
            <v>43032.76</v>
          </cell>
          <cell r="D6">
            <v>3586.0633333333335</v>
          </cell>
          <cell r="E6">
            <v>14400</v>
          </cell>
          <cell r="F6">
            <v>0.24903217592592594</v>
          </cell>
          <cell r="G6">
            <v>8</v>
          </cell>
          <cell r="H6">
            <v>30</v>
          </cell>
          <cell r="K6" t="str">
            <v>Papel Bond A4 membretado</v>
          </cell>
          <cell r="L6" t="str">
            <v>N° de Papel Bond A4 membretado</v>
          </cell>
          <cell r="M6">
            <v>15240</v>
          </cell>
          <cell r="N6">
            <v>1270</v>
          </cell>
          <cell r="O6">
            <v>0.35</v>
          </cell>
          <cell r="P6">
            <v>5334</v>
          </cell>
        </row>
        <row r="7">
          <cell r="B7" t="str">
            <v>EI 6</v>
          </cell>
          <cell r="C7">
            <v>36241.24</v>
          </cell>
          <cell r="D7">
            <v>3020.103333333333</v>
          </cell>
          <cell r="E7">
            <v>14400</v>
          </cell>
          <cell r="F7">
            <v>0.20972939814814812</v>
          </cell>
          <cell r="G7">
            <v>8</v>
          </cell>
          <cell r="H7">
            <v>30</v>
          </cell>
          <cell r="K7" t="str">
            <v>Folder plástico</v>
          </cell>
          <cell r="L7" t="str">
            <v>N° de Folder plástico</v>
          </cell>
          <cell r="M7">
            <v>300</v>
          </cell>
          <cell r="N7">
            <v>25</v>
          </cell>
          <cell r="O7">
            <v>4.53</v>
          </cell>
          <cell r="P7">
            <v>1359</v>
          </cell>
        </row>
        <row r="8">
          <cell r="B8" t="str">
            <v>EI 7</v>
          </cell>
          <cell r="C8">
            <v>30785.68</v>
          </cell>
          <cell r="D8">
            <v>2565.4733333333334</v>
          </cell>
          <cell r="E8">
            <v>14400</v>
          </cell>
          <cell r="F8">
            <v>0.17815787037037037</v>
          </cell>
          <cell r="G8">
            <v>8</v>
          </cell>
          <cell r="H8">
            <v>30</v>
          </cell>
          <cell r="K8" t="str">
            <v>Folder manila</v>
          </cell>
          <cell r="L8" t="str">
            <v>N° de Folder manila</v>
          </cell>
          <cell r="M8">
            <v>5220</v>
          </cell>
          <cell r="N8">
            <v>435</v>
          </cell>
          <cell r="O8">
            <v>0.6</v>
          </cell>
          <cell r="P8">
            <v>3132</v>
          </cell>
        </row>
        <row r="9">
          <cell r="B9" t="str">
            <v>EI 8</v>
          </cell>
          <cell r="C9">
            <v>30028.72</v>
          </cell>
          <cell r="D9">
            <v>2502.3933333333334</v>
          </cell>
          <cell r="E9">
            <v>14400</v>
          </cell>
          <cell r="F9">
            <v>0.17377731481481482</v>
          </cell>
          <cell r="G9">
            <v>8</v>
          </cell>
          <cell r="H9">
            <v>30</v>
          </cell>
          <cell r="K9" t="str">
            <v>Folder colgante para archivo</v>
          </cell>
          <cell r="L9" t="str">
            <v>N° de Folder colgante para archivo</v>
          </cell>
          <cell r="M9">
            <v>4260</v>
          </cell>
          <cell r="N9">
            <v>355</v>
          </cell>
          <cell r="O9">
            <v>4</v>
          </cell>
          <cell r="P9">
            <v>17040</v>
          </cell>
        </row>
        <row r="10">
          <cell r="B10" t="str">
            <v>EI 9</v>
          </cell>
          <cell r="C10">
            <v>30878.56</v>
          </cell>
          <cell r="D10">
            <v>2573.2133333333336</v>
          </cell>
          <cell r="E10">
            <v>14400</v>
          </cell>
          <cell r="F10">
            <v>0.1786953703703704</v>
          </cell>
          <cell r="G10">
            <v>8</v>
          </cell>
          <cell r="H10">
            <v>30</v>
          </cell>
          <cell r="K10" t="str">
            <v>Faster</v>
          </cell>
          <cell r="L10" t="str">
            <v>N° de Faster</v>
          </cell>
          <cell r="M10">
            <v>5220</v>
          </cell>
          <cell r="N10">
            <v>435</v>
          </cell>
          <cell r="O10">
            <v>0.078</v>
          </cell>
          <cell r="P10">
            <v>407.16</v>
          </cell>
        </row>
        <row r="11">
          <cell r="B11" t="str">
            <v>EI 10</v>
          </cell>
          <cell r="C11">
            <v>34300.719999999994</v>
          </cell>
          <cell r="D11">
            <v>2858.393333333333</v>
          </cell>
          <cell r="E11">
            <v>14400</v>
          </cell>
          <cell r="F11">
            <v>0.19849953703703702</v>
          </cell>
          <cell r="G11">
            <v>8</v>
          </cell>
          <cell r="H11">
            <v>30</v>
          </cell>
          <cell r="K11" t="str">
            <v>Lápiz</v>
          </cell>
          <cell r="L11" t="str">
            <v>N° de personas</v>
          </cell>
          <cell r="M11">
            <v>60</v>
          </cell>
          <cell r="N11">
            <v>5</v>
          </cell>
          <cell r="O11">
            <v>0.4</v>
          </cell>
          <cell r="P11">
            <v>24</v>
          </cell>
        </row>
        <row r="12">
          <cell r="B12" t="str">
            <v>EI 11</v>
          </cell>
          <cell r="C12">
            <v>32049.159999999996</v>
          </cell>
          <cell r="D12">
            <v>2670.763333333333</v>
          </cell>
          <cell r="E12">
            <v>14400</v>
          </cell>
          <cell r="F12">
            <v>0.1854696759259259</v>
          </cell>
          <cell r="G12">
            <v>8</v>
          </cell>
          <cell r="H12">
            <v>30</v>
          </cell>
          <cell r="K12" t="str">
            <v>Bolígrafo</v>
          </cell>
          <cell r="L12" t="str">
            <v>N° de Bolígrafo</v>
          </cell>
          <cell r="M12">
            <v>503</v>
          </cell>
          <cell r="N12">
            <v>41.916666666666664</v>
          </cell>
          <cell r="O12">
            <v>0.3</v>
          </cell>
          <cell r="P12">
            <v>150.9</v>
          </cell>
        </row>
        <row r="13">
          <cell r="B13" t="str">
            <v>EI 12</v>
          </cell>
          <cell r="C13">
            <v>30460.960000000006</v>
          </cell>
          <cell r="D13">
            <v>2538.413333333334</v>
          </cell>
          <cell r="E13">
            <v>14400</v>
          </cell>
          <cell r="F13">
            <v>0.17627870370370374</v>
          </cell>
          <cell r="G13">
            <v>8</v>
          </cell>
          <cell r="H13">
            <v>30</v>
          </cell>
          <cell r="K13" t="str">
            <v>Bolígrafo especial para caligrafiado</v>
          </cell>
          <cell r="L13" t="str">
            <v>N° de Bolígrafo especial para caligrafiado</v>
          </cell>
          <cell r="M13">
            <v>372</v>
          </cell>
          <cell r="N13">
            <v>31</v>
          </cell>
          <cell r="O13">
            <v>12</v>
          </cell>
          <cell r="P13">
            <v>4464</v>
          </cell>
        </row>
        <row r="14">
          <cell r="B14" t="str">
            <v>EI 13</v>
          </cell>
          <cell r="C14">
            <v>28782.280000000006</v>
          </cell>
          <cell r="D14">
            <v>2398.523333333334</v>
          </cell>
          <cell r="E14">
            <v>14400</v>
          </cell>
          <cell r="F14">
            <v>0.1665641203703704</v>
          </cell>
          <cell r="G14">
            <v>8</v>
          </cell>
          <cell r="H14">
            <v>30</v>
          </cell>
          <cell r="K14" t="str">
            <v>Resaltador</v>
          </cell>
          <cell r="L14" t="str">
            <v>N° de personas</v>
          </cell>
          <cell r="M14">
            <v>500</v>
          </cell>
          <cell r="N14">
            <v>41.666666666666664</v>
          </cell>
          <cell r="O14">
            <v>1.1</v>
          </cell>
          <cell r="P14">
            <v>550</v>
          </cell>
        </row>
        <row r="15">
          <cell r="B15" t="str">
            <v>EI 14</v>
          </cell>
          <cell r="C15">
            <v>27969.879999999997</v>
          </cell>
          <cell r="D15">
            <v>2330.8233333333333</v>
          </cell>
          <cell r="E15">
            <v>14400</v>
          </cell>
          <cell r="F15">
            <v>0.16186273148148148</v>
          </cell>
          <cell r="G15">
            <v>8</v>
          </cell>
          <cell r="H15">
            <v>30</v>
          </cell>
          <cell r="K15" t="str">
            <v>Borrador</v>
          </cell>
          <cell r="L15" t="str">
            <v>N° de Borrador</v>
          </cell>
          <cell r="M15">
            <v>500</v>
          </cell>
          <cell r="N15">
            <v>41.666666666666664</v>
          </cell>
          <cell r="O15">
            <v>0.5</v>
          </cell>
          <cell r="P15">
            <v>250</v>
          </cell>
        </row>
        <row r="16">
          <cell r="B16" t="str">
            <v>EI 15</v>
          </cell>
          <cell r="C16">
            <v>27458.200000000004</v>
          </cell>
          <cell r="D16">
            <v>2288.183333333334</v>
          </cell>
          <cell r="E16">
            <v>14400</v>
          </cell>
          <cell r="F16">
            <v>0.1589016203703704</v>
          </cell>
          <cell r="G16">
            <v>8</v>
          </cell>
          <cell r="H16">
            <v>30</v>
          </cell>
          <cell r="K16" t="str">
            <v>Grapas</v>
          </cell>
          <cell r="L16" t="str">
            <v>N° de Grapas</v>
          </cell>
          <cell r="M16">
            <v>50000</v>
          </cell>
          <cell r="N16">
            <v>4166.666666666667</v>
          </cell>
          <cell r="O16">
            <v>0.0024</v>
          </cell>
          <cell r="P16">
            <v>119.99999999999999</v>
          </cell>
        </row>
        <row r="17">
          <cell r="B17" t="str">
            <v>EI 16</v>
          </cell>
          <cell r="C17">
            <v>27062.32</v>
          </cell>
          <cell r="D17">
            <v>2255.193333333333</v>
          </cell>
          <cell r="E17">
            <v>14400</v>
          </cell>
          <cell r="F17">
            <v>0.15661064814814812</v>
          </cell>
          <cell r="G17">
            <v>8</v>
          </cell>
          <cell r="H17">
            <v>30</v>
          </cell>
          <cell r="K17" t="str">
            <v>Tijera </v>
          </cell>
          <cell r="L17" t="str">
            <v>N° de Tijera </v>
          </cell>
          <cell r="M17">
            <v>149</v>
          </cell>
          <cell r="N17">
            <v>12.416666666666666</v>
          </cell>
          <cell r="O17">
            <v>3.7</v>
          </cell>
          <cell r="P17">
            <v>551.3000000000001</v>
          </cell>
        </row>
        <row r="18">
          <cell r="B18" t="str">
            <v>EI 17</v>
          </cell>
          <cell r="C18">
            <v>20941.480000000003</v>
          </cell>
          <cell r="D18">
            <v>1745.1233333333337</v>
          </cell>
          <cell r="E18">
            <v>14400</v>
          </cell>
          <cell r="F18">
            <v>0.1211891203703704</v>
          </cell>
          <cell r="G18">
            <v>8</v>
          </cell>
          <cell r="H18">
            <v>30</v>
          </cell>
          <cell r="K18" t="str">
            <v>Goma</v>
          </cell>
          <cell r="L18" t="str">
            <v>N° de Goma</v>
          </cell>
          <cell r="M18">
            <v>500</v>
          </cell>
          <cell r="N18">
            <v>41.666666666666664</v>
          </cell>
          <cell r="O18">
            <v>1.5</v>
          </cell>
          <cell r="P18">
            <v>750</v>
          </cell>
        </row>
        <row r="19">
          <cell r="B19" t="str">
            <v>EI 18</v>
          </cell>
          <cell r="C19">
            <v>20327.08</v>
          </cell>
          <cell r="D19">
            <v>1693.9233333333334</v>
          </cell>
          <cell r="E19">
            <v>14400</v>
          </cell>
          <cell r="F19">
            <v>0.11763356481481482</v>
          </cell>
          <cell r="G19">
            <v>8</v>
          </cell>
          <cell r="H19">
            <v>30</v>
          </cell>
          <cell r="K19" t="str">
            <v>Cuaderno de Cargo</v>
          </cell>
          <cell r="L19" t="str">
            <v>N° de Cuaderno de Cargo</v>
          </cell>
          <cell r="M19">
            <v>500</v>
          </cell>
          <cell r="N19">
            <v>41.666666666666664</v>
          </cell>
          <cell r="O19">
            <v>5</v>
          </cell>
          <cell r="P19">
            <v>2500</v>
          </cell>
        </row>
        <row r="20">
          <cell r="B20" t="str">
            <v>EI 19</v>
          </cell>
          <cell r="C20">
            <v>19821.879999999997</v>
          </cell>
          <cell r="D20">
            <v>1651.823333333333</v>
          </cell>
          <cell r="E20">
            <v>14400</v>
          </cell>
          <cell r="F20">
            <v>0.11470995370370368</v>
          </cell>
          <cell r="G20">
            <v>8</v>
          </cell>
          <cell r="H20">
            <v>30</v>
          </cell>
          <cell r="K20" t="str">
            <v>Cuaderno Registro Correspondencia</v>
          </cell>
          <cell r="L20" t="str">
            <v>N° de Cuaderno Registro Correspondencia</v>
          </cell>
          <cell r="M20">
            <v>152</v>
          </cell>
          <cell r="N20">
            <v>12.666666666666666</v>
          </cell>
          <cell r="O20">
            <v>13.58</v>
          </cell>
          <cell r="P20">
            <v>2064.16</v>
          </cell>
        </row>
        <row r="21">
          <cell r="B21" t="str">
            <v>EI 20</v>
          </cell>
          <cell r="C21">
            <v>19452.4</v>
          </cell>
          <cell r="D21">
            <v>1621.0333333333335</v>
          </cell>
          <cell r="E21">
            <v>14400</v>
          </cell>
          <cell r="F21">
            <v>0.11257175925925927</v>
          </cell>
          <cell r="G21">
            <v>8</v>
          </cell>
          <cell r="H21">
            <v>30</v>
          </cell>
          <cell r="K21" t="str">
            <v>Cuaderno Control Registro</v>
          </cell>
          <cell r="L21" t="str">
            <v>N° de Cuaderno Control Registro</v>
          </cell>
          <cell r="M21">
            <v>624</v>
          </cell>
          <cell r="N21">
            <v>52</v>
          </cell>
          <cell r="O21">
            <v>13.58</v>
          </cell>
          <cell r="P21">
            <v>8473.92</v>
          </cell>
        </row>
        <row r="22">
          <cell r="B22" t="str">
            <v>EI 21</v>
          </cell>
          <cell r="C22">
            <v>19027.12</v>
          </cell>
          <cell r="D22">
            <v>1585.5933333333332</v>
          </cell>
          <cell r="E22">
            <v>14400</v>
          </cell>
          <cell r="F22">
            <v>0.11011064814814814</v>
          </cell>
          <cell r="G22">
            <v>8</v>
          </cell>
          <cell r="H22">
            <v>30</v>
          </cell>
          <cell r="K22" t="str">
            <v>Libro Matrícula Personal Acuático</v>
          </cell>
          <cell r="L22" t="str">
            <v>N° de Libro Matrícula Personal Acuático</v>
          </cell>
          <cell r="M22">
            <v>164</v>
          </cell>
          <cell r="N22">
            <v>13.666666666666666</v>
          </cell>
          <cell r="O22">
            <v>90</v>
          </cell>
          <cell r="P22">
            <v>14760</v>
          </cell>
        </row>
        <row r="23">
          <cell r="B23" t="str">
            <v>EI 22</v>
          </cell>
          <cell r="C23">
            <v>18678.760000000002</v>
          </cell>
          <cell r="D23">
            <v>1556.5633333333335</v>
          </cell>
          <cell r="E23">
            <v>14400</v>
          </cell>
          <cell r="F23">
            <v>0.10809467592592593</v>
          </cell>
          <cell r="G23">
            <v>8</v>
          </cell>
          <cell r="H23">
            <v>30</v>
          </cell>
          <cell r="K23" t="str">
            <v>Libro Matrícula Naves</v>
          </cell>
          <cell r="L23" t="str">
            <v>N° de Libro Matrícula Naves</v>
          </cell>
          <cell r="M23">
            <v>36</v>
          </cell>
          <cell r="N23">
            <v>3</v>
          </cell>
          <cell r="O23">
            <v>90</v>
          </cell>
          <cell r="P23">
            <v>3240</v>
          </cell>
        </row>
        <row r="24">
          <cell r="B24" t="str">
            <v>EI 23</v>
          </cell>
          <cell r="C24">
            <v>18792.64</v>
          </cell>
          <cell r="D24">
            <v>1566.0533333333333</v>
          </cell>
          <cell r="E24">
            <v>14400</v>
          </cell>
          <cell r="F24">
            <v>0.1087537037037037</v>
          </cell>
          <cell r="G24">
            <v>8</v>
          </cell>
          <cell r="H24">
            <v>30</v>
          </cell>
          <cell r="K24" t="str">
            <v>Engrapador</v>
          </cell>
          <cell r="L24" t="str">
            <v>N° de Engrapador</v>
          </cell>
          <cell r="M24">
            <v>124</v>
          </cell>
          <cell r="N24">
            <v>10.333333333333334</v>
          </cell>
          <cell r="O24">
            <v>25.66</v>
          </cell>
          <cell r="P24">
            <v>3181.84</v>
          </cell>
        </row>
        <row r="25">
          <cell r="B25" t="str">
            <v>EI 24</v>
          </cell>
          <cell r="C25">
            <v>18639.039999999997</v>
          </cell>
          <cell r="D25">
            <v>1553.253333333333</v>
          </cell>
          <cell r="E25">
            <v>14400</v>
          </cell>
          <cell r="F25">
            <v>0.1078648148148148</v>
          </cell>
          <cell r="G25">
            <v>8</v>
          </cell>
          <cell r="H25">
            <v>30</v>
          </cell>
          <cell r="K25" t="str">
            <v>Tampón</v>
          </cell>
          <cell r="L25" t="str">
            <v>N° de Tampón</v>
          </cell>
          <cell r="M25">
            <v>300</v>
          </cell>
          <cell r="N25">
            <v>25</v>
          </cell>
          <cell r="O25">
            <v>2.3</v>
          </cell>
          <cell r="P25">
            <v>690</v>
          </cell>
        </row>
        <row r="26">
          <cell r="B26" t="str">
            <v>EI 25</v>
          </cell>
          <cell r="C26">
            <v>18536.68</v>
          </cell>
          <cell r="D26">
            <v>1544.7233333333334</v>
          </cell>
          <cell r="E26">
            <v>14400</v>
          </cell>
          <cell r="F26">
            <v>0.10727245370370371</v>
          </cell>
          <cell r="G26">
            <v>8</v>
          </cell>
          <cell r="H26">
            <v>30</v>
          </cell>
          <cell r="K26" t="str">
            <v>Sello</v>
          </cell>
          <cell r="L26" t="str">
            <v>N° de Sello</v>
          </cell>
          <cell r="M26">
            <v>85</v>
          </cell>
          <cell r="N26">
            <v>7.083333333333333</v>
          </cell>
          <cell r="O26">
            <v>10</v>
          </cell>
          <cell r="P26">
            <v>850</v>
          </cell>
        </row>
        <row r="27">
          <cell r="B27" t="str">
            <v>EI 26</v>
          </cell>
          <cell r="C27">
            <v>18435.519999999997</v>
          </cell>
          <cell r="D27">
            <v>1536.293333333333</v>
          </cell>
          <cell r="E27">
            <v>14400</v>
          </cell>
          <cell r="F27">
            <v>0.10668703703703702</v>
          </cell>
          <cell r="G27">
            <v>8</v>
          </cell>
          <cell r="H27">
            <v>30</v>
          </cell>
          <cell r="K27" t="str">
            <v>Sello de Agua</v>
          </cell>
          <cell r="L27" t="str">
            <v>N° de Sello de Agua</v>
          </cell>
          <cell r="M27">
            <v>1</v>
          </cell>
          <cell r="N27">
            <v>0.08333333333333333</v>
          </cell>
          <cell r="O27">
            <v>96</v>
          </cell>
          <cell r="P27">
            <v>96</v>
          </cell>
        </row>
        <row r="28">
          <cell r="B28" t="str">
            <v>EI 27</v>
          </cell>
          <cell r="C28">
            <v>18331.72</v>
          </cell>
          <cell r="D28">
            <v>1527.6433333333334</v>
          </cell>
          <cell r="E28">
            <v>14400</v>
          </cell>
          <cell r="F28">
            <v>0.1060863425925926</v>
          </cell>
          <cell r="G28">
            <v>8</v>
          </cell>
          <cell r="H28">
            <v>30</v>
          </cell>
          <cell r="K28" t="str">
            <v>Numerador de Títulos</v>
          </cell>
          <cell r="L28" t="str">
            <v>N° de Numerador de Títulos</v>
          </cell>
          <cell r="M28">
            <v>33</v>
          </cell>
          <cell r="N28">
            <v>2.75</v>
          </cell>
          <cell r="O28">
            <v>65</v>
          </cell>
          <cell r="P28">
            <v>2145</v>
          </cell>
        </row>
        <row r="29">
          <cell r="B29" t="str">
            <v>EI 28</v>
          </cell>
          <cell r="C29">
            <v>18213.76</v>
          </cell>
          <cell r="D29">
            <v>1517.8133333333333</v>
          </cell>
          <cell r="E29">
            <v>14400</v>
          </cell>
          <cell r="F29">
            <v>0.1054037037037037</v>
          </cell>
          <cell r="G29">
            <v>8</v>
          </cell>
          <cell r="H29">
            <v>30</v>
          </cell>
          <cell r="K29" t="str">
            <v>Fechador</v>
          </cell>
          <cell r="L29" t="str">
            <v>N° de Fechador</v>
          </cell>
          <cell r="M29">
            <v>85</v>
          </cell>
          <cell r="N29">
            <v>7.083333333333333</v>
          </cell>
          <cell r="O29">
            <v>6</v>
          </cell>
          <cell r="P29">
            <v>510</v>
          </cell>
        </row>
        <row r="30">
          <cell r="B30" t="str">
            <v>EI 29</v>
          </cell>
          <cell r="C30">
            <v>18461.559999999998</v>
          </cell>
          <cell r="D30">
            <v>1538.4633333333331</v>
          </cell>
          <cell r="E30">
            <v>14400</v>
          </cell>
          <cell r="F30">
            <v>0.10683773148148147</v>
          </cell>
          <cell r="G30">
            <v>8</v>
          </cell>
          <cell r="H30">
            <v>30</v>
          </cell>
          <cell r="K30" t="str">
            <v>Tóner</v>
          </cell>
          <cell r="L30" t="str">
            <v>N° de Tóner</v>
          </cell>
          <cell r="M30">
            <v>1812</v>
          </cell>
          <cell r="N30">
            <v>151</v>
          </cell>
          <cell r="O30">
            <v>100</v>
          </cell>
          <cell r="P30">
            <v>181200</v>
          </cell>
        </row>
        <row r="31">
          <cell r="B31" t="str">
            <v>EI 30</v>
          </cell>
          <cell r="C31">
            <v>18336.28</v>
          </cell>
          <cell r="D31">
            <v>1528.0233333333333</v>
          </cell>
          <cell r="E31">
            <v>14400</v>
          </cell>
          <cell r="F31">
            <v>0.10611273148148148</v>
          </cell>
          <cell r="G31">
            <v>8</v>
          </cell>
          <cell r="H31">
            <v>30</v>
          </cell>
          <cell r="K31" t="str">
            <v>Tóner para impresora</v>
          </cell>
          <cell r="L31" t="str">
            <v>N° de Tóner para impresora</v>
          </cell>
          <cell r="M31">
            <v>408</v>
          </cell>
          <cell r="N31">
            <v>34</v>
          </cell>
          <cell r="O31">
            <v>420</v>
          </cell>
          <cell r="P31">
            <v>171360</v>
          </cell>
        </row>
        <row r="32">
          <cell r="B32" t="str">
            <v>EI 31</v>
          </cell>
          <cell r="C32">
            <v>18226.48</v>
          </cell>
          <cell r="D32">
            <v>1518.8733333333332</v>
          </cell>
          <cell r="E32">
            <v>14400</v>
          </cell>
          <cell r="F32">
            <v>0.1054773148148148</v>
          </cell>
          <cell r="G32">
            <v>8</v>
          </cell>
          <cell r="H32">
            <v>30</v>
          </cell>
          <cell r="K32" t="str">
            <v>Archivador</v>
          </cell>
          <cell r="L32" t="str">
            <v>N° de Archivador</v>
          </cell>
          <cell r="M32">
            <v>1284</v>
          </cell>
          <cell r="N32">
            <v>107</v>
          </cell>
          <cell r="O32">
            <v>12</v>
          </cell>
          <cell r="P32">
            <v>15408</v>
          </cell>
        </row>
        <row r="33">
          <cell r="B33" t="str">
            <v>EI 32</v>
          </cell>
          <cell r="C33">
            <v>18124.48</v>
          </cell>
          <cell r="D33">
            <v>1510.3733333333332</v>
          </cell>
          <cell r="E33">
            <v>14400</v>
          </cell>
          <cell r="F33">
            <v>0.10488703703703703</v>
          </cell>
          <cell r="G33">
            <v>8</v>
          </cell>
          <cell r="H33">
            <v>30</v>
          </cell>
          <cell r="K33" t="str">
            <v>Cinta de impresora</v>
          </cell>
          <cell r="L33" t="str">
            <v>N° de Cinta de impresora</v>
          </cell>
          <cell r="M33">
            <v>324</v>
          </cell>
          <cell r="N33">
            <v>27</v>
          </cell>
          <cell r="O33">
            <v>30</v>
          </cell>
          <cell r="P33">
            <v>9720</v>
          </cell>
        </row>
        <row r="34">
          <cell r="B34" t="str">
            <v>EI 33</v>
          </cell>
          <cell r="C34">
            <v>18009.399999999998</v>
          </cell>
          <cell r="D34">
            <v>1500.783333333333</v>
          </cell>
          <cell r="E34">
            <v>14400</v>
          </cell>
          <cell r="F34">
            <v>0.1042210648148148</v>
          </cell>
          <cell r="G34">
            <v>8</v>
          </cell>
          <cell r="H34">
            <v>30</v>
          </cell>
          <cell r="K34" t="str">
            <v>Tinta para tampón</v>
          </cell>
          <cell r="L34" t="str">
            <v>N° de Tinta para tampón</v>
          </cell>
          <cell r="M34">
            <v>50</v>
          </cell>
          <cell r="N34">
            <v>4.166666666666667</v>
          </cell>
          <cell r="O34">
            <v>2.5</v>
          </cell>
          <cell r="P34">
            <v>125</v>
          </cell>
        </row>
        <row r="35">
          <cell r="B35" t="str">
            <v>EI 34</v>
          </cell>
          <cell r="C35">
            <v>23076.52</v>
          </cell>
          <cell r="D35">
            <v>1923.0433333333333</v>
          </cell>
          <cell r="E35">
            <v>14400</v>
          </cell>
          <cell r="F35">
            <v>0.13354467592592592</v>
          </cell>
          <cell r="G35">
            <v>8</v>
          </cell>
          <cell r="H35">
            <v>30</v>
          </cell>
          <cell r="K35" t="str">
            <v>Papel carbón</v>
          </cell>
          <cell r="L35" t="str">
            <v>N° de Papel carbón</v>
          </cell>
          <cell r="M35">
            <v>2800</v>
          </cell>
          <cell r="N35">
            <v>233.33333333333334</v>
          </cell>
          <cell r="O35">
            <v>0.3</v>
          </cell>
          <cell r="P35">
            <v>840</v>
          </cell>
        </row>
        <row r="36">
          <cell r="B36" t="str">
            <v>EI 35</v>
          </cell>
          <cell r="C36">
            <v>20701.839999999997</v>
          </cell>
          <cell r="D36">
            <v>1725.153333333333</v>
          </cell>
          <cell r="E36">
            <v>14400</v>
          </cell>
          <cell r="F36">
            <v>0.11980231481481479</v>
          </cell>
          <cell r="G36">
            <v>8</v>
          </cell>
          <cell r="H36">
            <v>30</v>
          </cell>
          <cell r="K36" t="str">
            <v>Ligas</v>
          </cell>
          <cell r="L36" t="str">
            <v>N° de Ligas</v>
          </cell>
          <cell r="M36">
            <v>62400</v>
          </cell>
          <cell r="N36">
            <v>5200</v>
          </cell>
          <cell r="O36">
            <v>0.025</v>
          </cell>
          <cell r="P36">
            <v>1560</v>
          </cell>
        </row>
        <row r="37">
          <cell r="B37" t="str">
            <v>EI 36</v>
          </cell>
          <cell r="C37">
            <v>18315.28</v>
          </cell>
          <cell r="D37">
            <v>1526.2733333333333</v>
          </cell>
          <cell r="E37">
            <v>14400</v>
          </cell>
          <cell r="F37">
            <v>0.1059912037037037</v>
          </cell>
          <cell r="G37">
            <v>8</v>
          </cell>
          <cell r="H37">
            <v>30</v>
          </cell>
          <cell r="K37" t="str">
            <v>Sobre cartulina dúplex</v>
          </cell>
          <cell r="L37" t="str">
            <v>N° de Sobre cartulina dúplex</v>
          </cell>
          <cell r="M37">
            <v>1200</v>
          </cell>
          <cell r="N37">
            <v>100</v>
          </cell>
          <cell r="O37">
            <v>0.8</v>
          </cell>
          <cell r="P37">
            <v>960</v>
          </cell>
        </row>
        <row r="38">
          <cell r="B38" t="str">
            <v>EI 37</v>
          </cell>
          <cell r="C38">
            <v>14833</v>
          </cell>
          <cell r="D38">
            <v>1236.0833333333333</v>
          </cell>
          <cell r="E38">
            <v>14400</v>
          </cell>
          <cell r="F38">
            <v>0.08583912037037036</v>
          </cell>
          <cell r="G38">
            <v>8</v>
          </cell>
          <cell r="H38">
            <v>30</v>
          </cell>
          <cell r="K38" t="str">
            <v>Sobre manila tamaño A4</v>
          </cell>
          <cell r="L38" t="str">
            <v>N° de Sobre manila tamaño A4</v>
          </cell>
          <cell r="M38">
            <v>1356</v>
          </cell>
          <cell r="N38">
            <v>113</v>
          </cell>
          <cell r="O38">
            <v>0.4</v>
          </cell>
          <cell r="P38">
            <v>542.4</v>
          </cell>
        </row>
        <row r="39">
          <cell r="B39" t="str">
            <v>EI 38</v>
          </cell>
          <cell r="C39">
            <v>16198.8</v>
          </cell>
          <cell r="D39">
            <v>1349.8999999999999</v>
          </cell>
          <cell r="E39">
            <v>14400</v>
          </cell>
          <cell r="F39">
            <v>0.09374305555555555</v>
          </cell>
          <cell r="G39">
            <v>8</v>
          </cell>
          <cell r="H39">
            <v>30</v>
          </cell>
          <cell r="K39" t="str">
            <v>Sobre blanco tamaño A4</v>
          </cell>
          <cell r="L39" t="str">
            <v>N° de Sobre blanco tamaño A4</v>
          </cell>
          <cell r="M39">
            <v>3180</v>
          </cell>
          <cell r="N39">
            <v>265</v>
          </cell>
          <cell r="O39">
            <v>0.2</v>
          </cell>
          <cell r="P39">
            <v>636</v>
          </cell>
        </row>
        <row r="40">
          <cell r="B40" t="str">
            <v>EI 39</v>
          </cell>
          <cell r="C40">
            <v>22198.8</v>
          </cell>
          <cell r="D40">
            <v>1649.8999999999999</v>
          </cell>
          <cell r="E40">
            <v>14400</v>
          </cell>
          <cell r="F40">
            <v>0.11457638888888888</v>
          </cell>
          <cell r="G40">
            <v>8</v>
          </cell>
          <cell r="H40">
            <v>30</v>
          </cell>
          <cell r="K40" t="str">
            <v>Sobre manila t/oficio</v>
          </cell>
          <cell r="L40" t="str">
            <v>N° de Sobre manila t/oficio</v>
          </cell>
          <cell r="M40">
            <v>1176</v>
          </cell>
          <cell r="N40">
            <v>98</v>
          </cell>
          <cell r="O40">
            <v>0.3</v>
          </cell>
          <cell r="P40">
            <v>352.8</v>
          </cell>
        </row>
        <row r="41">
          <cell r="B41" t="str">
            <v>EI 40</v>
          </cell>
          <cell r="C41">
            <v>16198.8</v>
          </cell>
          <cell r="D41">
            <v>1349.8999999999999</v>
          </cell>
          <cell r="E41">
            <v>14400</v>
          </cell>
          <cell r="F41">
            <v>0.09374305555555555</v>
          </cell>
          <cell r="G41">
            <v>8</v>
          </cell>
          <cell r="H41">
            <v>30</v>
          </cell>
          <cell r="K41" t="str">
            <v>Sobre manila t/carta</v>
          </cell>
          <cell r="L41" t="str">
            <v>N° de Sobre manila t/carta</v>
          </cell>
          <cell r="M41">
            <v>3180</v>
          </cell>
          <cell r="N41">
            <v>265</v>
          </cell>
          <cell r="O41">
            <v>0.2</v>
          </cell>
          <cell r="P41">
            <v>636</v>
          </cell>
        </row>
        <row r="42">
          <cell r="B42" t="str">
            <v>EI 41</v>
          </cell>
          <cell r="C42">
            <v>19798.8</v>
          </cell>
          <cell r="D42">
            <v>1649.8999999999999</v>
          </cell>
          <cell r="E42">
            <v>14400</v>
          </cell>
          <cell r="F42">
            <v>0.11457638888888888</v>
          </cell>
          <cell r="G42">
            <v>8</v>
          </cell>
          <cell r="H42">
            <v>30</v>
          </cell>
          <cell r="K42" t="str">
            <v>Cartulina duplex (tapa y contratapa)</v>
          </cell>
          <cell r="L42" t="str">
            <v>N° de Cartulina duplex (tapa y contratapa)</v>
          </cell>
          <cell r="M42">
            <v>2400</v>
          </cell>
          <cell r="N42">
            <v>200</v>
          </cell>
          <cell r="O42">
            <v>1.5</v>
          </cell>
          <cell r="P42">
            <v>3600</v>
          </cell>
        </row>
        <row r="43">
          <cell r="B43" t="str">
            <v>EI 42</v>
          </cell>
          <cell r="C43">
            <v>19798.8</v>
          </cell>
          <cell r="D43">
            <v>1649.8999999999999</v>
          </cell>
          <cell r="E43">
            <v>14400</v>
          </cell>
          <cell r="F43">
            <v>0.11457638888888888</v>
          </cell>
          <cell r="G43">
            <v>8</v>
          </cell>
          <cell r="H43">
            <v>30</v>
          </cell>
          <cell r="K43" t="str">
            <v>Papel kraft</v>
          </cell>
          <cell r="L43" t="str">
            <v>N° de Papel kraft</v>
          </cell>
          <cell r="M43">
            <v>2700</v>
          </cell>
          <cell r="N43">
            <v>225</v>
          </cell>
          <cell r="O43">
            <v>0.3</v>
          </cell>
          <cell r="P43">
            <v>810</v>
          </cell>
        </row>
        <row r="44">
          <cell r="B44" t="str">
            <v>EI 43</v>
          </cell>
          <cell r="C44">
            <v>34198.8</v>
          </cell>
          <cell r="D44">
            <v>2849.9</v>
          </cell>
          <cell r="E44">
            <v>14400</v>
          </cell>
          <cell r="F44">
            <v>0.19790972222222222</v>
          </cell>
          <cell r="G44">
            <v>8</v>
          </cell>
          <cell r="H44">
            <v>30</v>
          </cell>
          <cell r="K44" t="str">
            <v>Clips</v>
          </cell>
          <cell r="L44" t="str">
            <v>N° de Clips</v>
          </cell>
          <cell r="M44">
            <v>3000</v>
          </cell>
          <cell r="N44">
            <v>250</v>
          </cell>
          <cell r="O44">
            <v>0.011</v>
          </cell>
          <cell r="P44">
            <v>33</v>
          </cell>
        </row>
        <row r="45">
          <cell r="B45" t="str">
            <v>EI 44</v>
          </cell>
          <cell r="C45">
            <v>37798.8</v>
          </cell>
          <cell r="D45">
            <v>3149.9</v>
          </cell>
          <cell r="E45">
            <v>14400</v>
          </cell>
          <cell r="F45">
            <v>0.21874305555555557</v>
          </cell>
          <cell r="G45">
            <v>8</v>
          </cell>
          <cell r="H45">
            <v>30</v>
          </cell>
          <cell r="K45" t="str">
            <v>Clip grande</v>
          </cell>
          <cell r="L45" t="str">
            <v>N° de Clip grande</v>
          </cell>
          <cell r="M45">
            <v>5100</v>
          </cell>
          <cell r="N45">
            <v>425</v>
          </cell>
          <cell r="O45">
            <v>0.07</v>
          </cell>
          <cell r="P45">
            <v>357.00000000000006</v>
          </cell>
        </row>
        <row r="46">
          <cell r="B46" t="str">
            <v>EI 45</v>
          </cell>
          <cell r="C46">
            <v>47998.8</v>
          </cell>
          <cell r="D46">
            <v>3999.9</v>
          </cell>
          <cell r="E46">
            <v>14400</v>
          </cell>
          <cell r="F46">
            <v>0.27777083333333336</v>
          </cell>
          <cell r="G46">
            <v>8</v>
          </cell>
          <cell r="H46">
            <v>30</v>
          </cell>
          <cell r="K46" t="str">
            <v>Clips tipo mariposa chico</v>
          </cell>
          <cell r="L46" t="str">
            <v>N° de Clips tipo mariposa chico</v>
          </cell>
          <cell r="M46">
            <v>10200</v>
          </cell>
          <cell r="N46">
            <v>850</v>
          </cell>
          <cell r="O46">
            <v>0.035</v>
          </cell>
          <cell r="P46">
            <v>357.00000000000006</v>
          </cell>
        </row>
        <row r="47">
          <cell r="B47" t="str">
            <v>EI 46</v>
          </cell>
          <cell r="C47">
            <v>54598.8</v>
          </cell>
          <cell r="D47">
            <v>4549.900000000001</v>
          </cell>
          <cell r="E47">
            <v>14400</v>
          </cell>
          <cell r="F47">
            <v>0.31596527777777783</v>
          </cell>
          <cell r="G47">
            <v>8</v>
          </cell>
          <cell r="H47">
            <v>30</v>
          </cell>
          <cell r="K47" t="str">
            <v>Tarjeta PVC</v>
          </cell>
          <cell r="L47" t="str">
            <v>N° de Tarjeta PVC</v>
          </cell>
          <cell r="M47">
            <v>3060</v>
          </cell>
          <cell r="N47">
            <v>255</v>
          </cell>
          <cell r="O47">
            <v>1.75</v>
          </cell>
          <cell r="P47">
            <v>5355</v>
          </cell>
        </row>
        <row r="48">
          <cell r="B48" t="str">
            <v>EI 47</v>
          </cell>
          <cell r="C48">
            <v>25798.8</v>
          </cell>
          <cell r="D48">
            <v>2149.9</v>
          </cell>
          <cell r="E48">
            <v>14400</v>
          </cell>
          <cell r="F48">
            <v>0.14929861111111112</v>
          </cell>
          <cell r="G48">
            <v>8</v>
          </cell>
          <cell r="H48">
            <v>30</v>
          </cell>
          <cell r="K48" t="str">
            <v>Libreta de Embarco</v>
          </cell>
          <cell r="L48" t="str">
            <v>N° de Libreta de Embarco</v>
          </cell>
          <cell r="M48">
            <v>3060</v>
          </cell>
          <cell r="N48">
            <v>255</v>
          </cell>
          <cell r="O48">
            <v>9.2</v>
          </cell>
          <cell r="P48">
            <v>28151.999999999996</v>
          </cell>
        </row>
        <row r="49">
          <cell r="B49" t="str">
            <v>EI 48</v>
          </cell>
          <cell r="C49">
            <v>19198.8</v>
          </cell>
          <cell r="D49">
            <v>1599.8999999999999</v>
          </cell>
          <cell r="E49">
            <v>14400</v>
          </cell>
          <cell r="F49">
            <v>0.11110416666666666</v>
          </cell>
          <cell r="G49">
            <v>8</v>
          </cell>
          <cell r="H49">
            <v>30</v>
          </cell>
          <cell r="K49" t="str">
            <v>Lámina de seguridad libreta de embarco</v>
          </cell>
          <cell r="L49" t="str">
            <v>N° de Lámina de seguridad libreta de embarco</v>
          </cell>
          <cell r="M49">
            <v>3060</v>
          </cell>
          <cell r="N49">
            <v>255</v>
          </cell>
          <cell r="O49">
            <v>0.8</v>
          </cell>
          <cell r="P49">
            <v>2448</v>
          </cell>
        </row>
        <row r="50">
          <cell r="B50" t="str">
            <v>EI 49</v>
          </cell>
          <cell r="C50">
            <v>18598.8</v>
          </cell>
          <cell r="D50">
            <v>1549.8999999999999</v>
          </cell>
          <cell r="E50">
            <v>14400</v>
          </cell>
          <cell r="F50">
            <v>0.10763194444444443</v>
          </cell>
          <cell r="G50">
            <v>8</v>
          </cell>
          <cell r="H50">
            <v>30</v>
          </cell>
          <cell r="K50" t="str">
            <v>Mica de protección libreta de embarco</v>
          </cell>
          <cell r="L50" t="str">
            <v>N° de Mica de protección libreta de embarco</v>
          </cell>
          <cell r="M50">
            <v>3060</v>
          </cell>
          <cell r="N50">
            <v>255</v>
          </cell>
          <cell r="O50">
            <v>1</v>
          </cell>
          <cell r="P50">
            <v>3060</v>
          </cell>
        </row>
        <row r="51">
          <cell r="B51" t="str">
            <v>EI 50</v>
          </cell>
          <cell r="C51">
            <v>14788</v>
          </cell>
          <cell r="D51">
            <v>1232.3333333333333</v>
          </cell>
          <cell r="E51">
            <v>14400</v>
          </cell>
          <cell r="F51">
            <v>0.0855787037037037</v>
          </cell>
          <cell r="G51">
            <v>8</v>
          </cell>
          <cell r="H51">
            <v>30</v>
          </cell>
          <cell r="K51" t="str">
            <v>Escritorio</v>
          </cell>
          <cell r="L51" t="str">
            <v>N° de Escritorio</v>
          </cell>
          <cell r="M51">
            <v>0</v>
          </cell>
          <cell r="N51">
            <v>0</v>
          </cell>
          <cell r="O51">
            <v>150</v>
          </cell>
          <cell r="P51">
            <v>0</v>
          </cell>
        </row>
        <row r="52">
          <cell r="B52" t="str">
            <v>EI 51</v>
          </cell>
          <cell r="C52">
            <v>19798.8</v>
          </cell>
          <cell r="D52">
            <v>1649.8999999999999</v>
          </cell>
          <cell r="E52">
            <v>14400</v>
          </cell>
          <cell r="F52">
            <v>0.11457638888888888</v>
          </cell>
          <cell r="G52">
            <v>8</v>
          </cell>
          <cell r="H52">
            <v>30</v>
          </cell>
          <cell r="K52" t="str">
            <v>Pc</v>
          </cell>
          <cell r="L52" t="str">
            <v>N° de Pc</v>
          </cell>
          <cell r="M52">
            <v>265</v>
          </cell>
          <cell r="N52">
            <v>22.083333333333332</v>
          </cell>
          <cell r="O52">
            <v>3500</v>
          </cell>
          <cell r="P52">
            <v>231875</v>
          </cell>
        </row>
        <row r="53">
          <cell r="B53" t="str">
            <v>EI 52</v>
          </cell>
          <cell r="C53">
            <v>13680</v>
          </cell>
          <cell r="D53">
            <v>1140</v>
          </cell>
          <cell r="E53">
            <v>14400</v>
          </cell>
          <cell r="F53">
            <v>0.07916666666666666</v>
          </cell>
          <cell r="G53">
            <v>8</v>
          </cell>
          <cell r="H53">
            <v>30</v>
          </cell>
          <cell r="K53" t="str">
            <v>Monitor</v>
          </cell>
          <cell r="L53" t="str">
            <v>N° de Monitor</v>
          </cell>
          <cell r="M53">
            <v>586</v>
          </cell>
          <cell r="N53">
            <v>48.833333333333336</v>
          </cell>
          <cell r="O53">
            <v>560</v>
          </cell>
          <cell r="P53">
            <v>82040</v>
          </cell>
        </row>
        <row r="54">
          <cell r="B54" t="str">
            <v>EI 53</v>
          </cell>
          <cell r="C54">
            <v>25798.8</v>
          </cell>
          <cell r="D54">
            <v>2149.9</v>
          </cell>
          <cell r="E54">
            <v>14400</v>
          </cell>
          <cell r="F54">
            <v>0.14929861111111112</v>
          </cell>
          <cell r="G54">
            <v>8</v>
          </cell>
          <cell r="H54">
            <v>30</v>
          </cell>
          <cell r="K54" t="str">
            <v>Impresora</v>
          </cell>
          <cell r="L54" t="str">
            <v>N° de Impresora</v>
          </cell>
          <cell r="M54">
            <v>279</v>
          </cell>
          <cell r="N54">
            <v>23.25</v>
          </cell>
          <cell r="O54">
            <v>240</v>
          </cell>
          <cell r="P54">
            <v>16740</v>
          </cell>
        </row>
        <row r="55">
          <cell r="B55" t="str">
            <v>EI 54</v>
          </cell>
          <cell r="C55">
            <v>31798.8</v>
          </cell>
          <cell r="D55">
            <v>2649.9</v>
          </cell>
          <cell r="E55">
            <v>14400</v>
          </cell>
          <cell r="F55">
            <v>0.18402083333333333</v>
          </cell>
          <cell r="G55">
            <v>8</v>
          </cell>
          <cell r="H55">
            <v>30</v>
          </cell>
          <cell r="K55" t="str">
            <v>Scanner</v>
          </cell>
          <cell r="L55" t="str">
            <v>N° de Scanner</v>
          </cell>
          <cell r="M55">
            <v>28</v>
          </cell>
          <cell r="N55">
            <v>2.3333333333333335</v>
          </cell>
          <cell r="O55">
            <v>1080</v>
          </cell>
          <cell r="P55">
            <v>7560</v>
          </cell>
        </row>
        <row r="56">
          <cell r="B56" t="str">
            <v>EI 55</v>
          </cell>
          <cell r="C56">
            <v>19798.8</v>
          </cell>
          <cell r="D56">
            <v>1649.8999999999999</v>
          </cell>
          <cell r="E56">
            <v>14400</v>
          </cell>
          <cell r="F56">
            <v>0.11457638888888888</v>
          </cell>
          <cell r="G56">
            <v>8</v>
          </cell>
          <cell r="H56">
            <v>30</v>
          </cell>
          <cell r="K56" t="str">
            <v>Fotocopiadora</v>
          </cell>
          <cell r="L56" t="str">
            <v>N° de Fotocopiadora</v>
          </cell>
          <cell r="M56">
            <v>227</v>
          </cell>
          <cell r="N56">
            <v>18.916666666666668</v>
          </cell>
          <cell r="O56">
            <v>1700</v>
          </cell>
          <cell r="P56">
            <v>96475</v>
          </cell>
        </row>
        <row r="57">
          <cell r="B57" t="str">
            <v>EI 56</v>
          </cell>
          <cell r="C57">
            <v>46078.8</v>
          </cell>
          <cell r="D57">
            <v>3839.9</v>
          </cell>
          <cell r="E57">
            <v>14400</v>
          </cell>
          <cell r="F57">
            <v>0.26665972222222223</v>
          </cell>
          <cell r="G57">
            <v>8</v>
          </cell>
          <cell r="H57">
            <v>30</v>
          </cell>
          <cell r="K57" t="str">
            <v>Impresora multifuncional</v>
          </cell>
          <cell r="L57" t="str">
            <v>N° de Impresora multifuncional</v>
          </cell>
          <cell r="M57">
            <v>5</v>
          </cell>
          <cell r="N57">
            <v>0.4166666666666667</v>
          </cell>
          <cell r="O57">
            <v>3790</v>
          </cell>
          <cell r="P57">
            <v>4737.5</v>
          </cell>
        </row>
        <row r="58">
          <cell r="B58" t="str">
            <v>EI 57</v>
          </cell>
          <cell r="C58">
            <v>18398.8</v>
          </cell>
          <cell r="D58">
            <v>1533.2333333333333</v>
          </cell>
          <cell r="E58">
            <v>14400</v>
          </cell>
          <cell r="F58">
            <v>0.10647453703703703</v>
          </cell>
          <cell r="G58">
            <v>8</v>
          </cell>
          <cell r="H58">
            <v>30</v>
          </cell>
          <cell r="K58" t="str">
            <v>Energía eléctrica</v>
          </cell>
          <cell r="L58" t="str">
            <v>N° de Kilowatts</v>
          </cell>
          <cell r="M58">
            <v>2675250</v>
          </cell>
          <cell r="N58">
            <v>222937.5</v>
          </cell>
          <cell r="O58">
            <v>0.157</v>
          </cell>
          <cell r="P58">
            <v>420014.25</v>
          </cell>
        </row>
        <row r="59">
          <cell r="B59" t="str">
            <v>EI 58</v>
          </cell>
          <cell r="C59">
            <v>18598.8</v>
          </cell>
          <cell r="D59">
            <v>1549.8999999999999</v>
          </cell>
          <cell r="E59">
            <v>14400</v>
          </cell>
          <cell r="F59">
            <v>0.10763194444444443</v>
          </cell>
          <cell r="G59">
            <v>8</v>
          </cell>
          <cell r="H59">
            <v>30</v>
          </cell>
          <cell r="K59" t="str">
            <v>Teléfono</v>
          </cell>
          <cell r="L59" t="str">
            <v>N° de Teléfono</v>
          </cell>
          <cell r="M59">
            <v>150</v>
          </cell>
          <cell r="N59">
            <v>12.5</v>
          </cell>
          <cell r="O59">
            <v>1569.0453</v>
          </cell>
          <cell r="P59">
            <v>72000</v>
          </cell>
        </row>
        <row r="60">
          <cell r="B60" t="str">
            <v>EI 59</v>
          </cell>
          <cell r="C60">
            <v>18598.8</v>
          </cell>
          <cell r="D60">
            <v>1549.8999999999999</v>
          </cell>
          <cell r="E60">
            <v>14400</v>
          </cell>
          <cell r="F60">
            <v>0.10763194444444443</v>
          </cell>
          <cell r="G60">
            <v>8</v>
          </cell>
          <cell r="H60">
            <v>30</v>
          </cell>
          <cell r="K60" t="str">
            <v>Sistema Integrado DICAPI (SID)</v>
          </cell>
          <cell r="L60" t="str">
            <v>N° de Sistema Integrado DICAPI (SID)</v>
          </cell>
          <cell r="M60">
            <v>0</v>
          </cell>
          <cell r="N60">
            <v>0</v>
          </cell>
          <cell r="O60">
            <v>21.17</v>
          </cell>
          <cell r="P60">
            <v>0</v>
          </cell>
        </row>
        <row r="61">
          <cell r="B61" t="str">
            <v>EI 60</v>
          </cell>
          <cell r="C61">
            <v>18598.8</v>
          </cell>
          <cell r="D61">
            <v>1549.8999999999999</v>
          </cell>
          <cell r="E61">
            <v>14400</v>
          </cell>
          <cell r="F61">
            <v>0.10763194444444443</v>
          </cell>
          <cell r="G61">
            <v>8</v>
          </cell>
          <cell r="H61">
            <v>30</v>
          </cell>
          <cell r="K61" t="str">
            <v>Servicio de Mensajería</v>
          </cell>
          <cell r="L61" t="str">
            <v>N° de Servicio de Mensajería</v>
          </cell>
          <cell r="M61">
            <v>1356</v>
          </cell>
          <cell r="N61">
            <v>113</v>
          </cell>
          <cell r="O61">
            <v>4</v>
          </cell>
          <cell r="P61">
            <v>5424</v>
          </cell>
        </row>
        <row r="62">
          <cell r="B62" t="str">
            <v>EI 61</v>
          </cell>
          <cell r="C62">
            <v>46678.8</v>
          </cell>
          <cell r="D62">
            <v>3889.9</v>
          </cell>
          <cell r="E62">
            <v>14400</v>
          </cell>
          <cell r="F62">
            <v>0.27013194444444444</v>
          </cell>
          <cell r="G62">
            <v>8</v>
          </cell>
          <cell r="H62">
            <v>30</v>
          </cell>
          <cell r="K62" t="str">
            <v>Servicio de movilidad</v>
          </cell>
          <cell r="L62" t="str">
            <v>N° de Servicio de movilidad</v>
          </cell>
          <cell r="M62">
            <v>2712</v>
          </cell>
          <cell r="N62">
            <v>226</v>
          </cell>
          <cell r="O62">
            <v>10</v>
          </cell>
          <cell r="P62">
            <v>27120</v>
          </cell>
        </row>
        <row r="63">
          <cell r="B63" t="str">
            <v>EI 62</v>
          </cell>
          <cell r="C63">
            <v>41998.8</v>
          </cell>
          <cell r="D63">
            <v>3499.9</v>
          </cell>
          <cell r="E63">
            <v>14400</v>
          </cell>
          <cell r="F63">
            <v>0.24304861111111112</v>
          </cell>
          <cell r="G63">
            <v>8</v>
          </cell>
          <cell r="H63">
            <v>30</v>
          </cell>
          <cell r="K63" t="str">
            <v>Boleta de Liquidación</v>
          </cell>
          <cell r="L63" t="str">
            <v>N° de Boleta de Liquidación</v>
          </cell>
          <cell r="M63">
            <v>0</v>
          </cell>
          <cell r="N63">
            <v>0</v>
          </cell>
          <cell r="O63">
            <v>0.29</v>
          </cell>
          <cell r="P63">
            <v>0</v>
          </cell>
        </row>
        <row r="64">
          <cell r="B64" t="str">
            <v>EI 63</v>
          </cell>
          <cell r="C64">
            <v>46078.8</v>
          </cell>
          <cell r="D64">
            <v>3839.9</v>
          </cell>
          <cell r="E64">
            <v>14400</v>
          </cell>
          <cell r="F64">
            <v>0.26665972222222223</v>
          </cell>
          <cell r="G64">
            <v>8</v>
          </cell>
          <cell r="H64">
            <v>30</v>
          </cell>
          <cell r="K64" t="str">
            <v>Cartulina Bristol</v>
          </cell>
          <cell r="L64" t="str">
            <v>N° de Cartulina Bristol</v>
          </cell>
          <cell r="M64">
            <v>0</v>
          </cell>
          <cell r="N64">
            <v>0</v>
          </cell>
          <cell r="O64">
            <v>0.72</v>
          </cell>
          <cell r="P64">
            <v>0</v>
          </cell>
        </row>
        <row r="65">
          <cell r="B65" t="str">
            <v>EI 64</v>
          </cell>
          <cell r="C65">
            <v>46078.8</v>
          </cell>
          <cell r="D65">
            <v>3839.9</v>
          </cell>
          <cell r="E65">
            <v>14400</v>
          </cell>
          <cell r="F65">
            <v>0.26665972222222223</v>
          </cell>
          <cell r="G65">
            <v>8</v>
          </cell>
          <cell r="H65">
            <v>30</v>
          </cell>
          <cell r="K65" t="str">
            <v>Paquete de Inscripción</v>
          </cell>
          <cell r="L65" t="str">
            <v>N° de Paquete de Inscripción</v>
          </cell>
          <cell r="M65">
            <v>0</v>
          </cell>
          <cell r="N65">
            <v>0</v>
          </cell>
          <cell r="O65">
            <v>30.04</v>
          </cell>
          <cell r="P65">
            <v>0</v>
          </cell>
        </row>
        <row r="66">
          <cell r="B66" t="str">
            <v>EI 65</v>
          </cell>
          <cell r="C66">
            <v>46678.8</v>
          </cell>
          <cell r="D66">
            <v>3889.9</v>
          </cell>
          <cell r="E66">
            <v>14400</v>
          </cell>
          <cell r="F66">
            <v>0.27013194444444444</v>
          </cell>
          <cell r="G66">
            <v>8</v>
          </cell>
          <cell r="H66">
            <v>30</v>
          </cell>
          <cell r="K66" t="str">
            <v>Paquete de Material de Clases</v>
          </cell>
          <cell r="L66" t="str">
            <v>N° de Paquete de Material de Clases</v>
          </cell>
          <cell r="M66">
            <v>0</v>
          </cell>
          <cell r="N66">
            <v>0</v>
          </cell>
          <cell r="O66">
            <v>96.36</v>
          </cell>
          <cell r="P66">
            <v>0</v>
          </cell>
        </row>
        <row r="67">
          <cell r="B67" t="str">
            <v>EI 66</v>
          </cell>
          <cell r="C67">
            <v>54598.8</v>
          </cell>
          <cell r="D67">
            <v>4549.900000000001</v>
          </cell>
          <cell r="E67">
            <v>14400</v>
          </cell>
          <cell r="F67">
            <v>0.31596527777777783</v>
          </cell>
          <cell r="G67">
            <v>8</v>
          </cell>
          <cell r="H67">
            <v>30</v>
          </cell>
          <cell r="K67" t="str">
            <v>Micas</v>
          </cell>
          <cell r="L67" t="str">
            <v>N° de Micas</v>
          </cell>
          <cell r="M67">
            <v>3060</v>
          </cell>
          <cell r="N67">
            <v>255</v>
          </cell>
          <cell r="O67">
            <v>1</v>
          </cell>
          <cell r="P67">
            <v>3060</v>
          </cell>
        </row>
        <row r="68">
          <cell r="B68" t="str">
            <v>EI 67</v>
          </cell>
          <cell r="C68">
            <v>46678.8</v>
          </cell>
          <cell r="D68">
            <v>3889.9</v>
          </cell>
          <cell r="E68">
            <v>14400</v>
          </cell>
          <cell r="F68">
            <v>0.27013194444444444</v>
          </cell>
          <cell r="G68">
            <v>8</v>
          </cell>
          <cell r="H68">
            <v>30</v>
          </cell>
          <cell r="K68" t="str">
            <v>Impresora a Colores</v>
          </cell>
          <cell r="L68" t="str">
            <v>N° de Impresora a Colores</v>
          </cell>
          <cell r="M68">
            <v>1</v>
          </cell>
          <cell r="N68">
            <v>1</v>
          </cell>
          <cell r="O68">
            <v>450</v>
          </cell>
          <cell r="P68">
            <v>450</v>
          </cell>
        </row>
        <row r="69">
          <cell r="B69" t="str">
            <v>EI 68</v>
          </cell>
          <cell r="C69">
            <v>54598.8</v>
          </cell>
          <cell r="D69">
            <v>4549.900000000001</v>
          </cell>
          <cell r="E69">
            <v>14400</v>
          </cell>
          <cell r="F69">
            <v>0.31596527777777783</v>
          </cell>
          <cell r="G69">
            <v>8</v>
          </cell>
          <cell r="H69">
            <v>30</v>
          </cell>
          <cell r="K69" t="str">
            <v>Paquete de Admisión</v>
          </cell>
          <cell r="L69" t="str">
            <v>N° de Paquete de Admisión</v>
          </cell>
          <cell r="O69">
            <v>61.28</v>
          </cell>
          <cell r="P69">
            <v>0</v>
          </cell>
        </row>
        <row r="70">
          <cell r="B70" t="str">
            <v>EI 69</v>
          </cell>
          <cell r="C70">
            <v>54598.8</v>
          </cell>
          <cell r="D70">
            <v>4549.900000000001</v>
          </cell>
          <cell r="E70">
            <v>14400</v>
          </cell>
          <cell r="F70">
            <v>0.31596527777777783</v>
          </cell>
          <cell r="G70">
            <v>8</v>
          </cell>
          <cell r="H70">
            <v>30</v>
          </cell>
          <cell r="K70" t="str">
            <v>Examen Medico</v>
          </cell>
          <cell r="L70" t="str">
            <v>N° de Examen Medico</v>
          </cell>
          <cell r="O70">
            <v>206.68</v>
          </cell>
          <cell r="P70">
            <v>0</v>
          </cell>
        </row>
        <row r="71">
          <cell r="B71" t="str">
            <v>EI 70</v>
          </cell>
          <cell r="C71">
            <v>10410</v>
          </cell>
          <cell r="D71">
            <v>867.5</v>
          </cell>
          <cell r="E71">
            <v>14400</v>
          </cell>
          <cell r="F71">
            <v>0.06024305555555556</v>
          </cell>
          <cell r="G71">
            <v>8</v>
          </cell>
          <cell r="H71">
            <v>30</v>
          </cell>
          <cell r="K71" t="str">
            <v>Cámara Fotográfica</v>
          </cell>
          <cell r="L71" t="str">
            <v>N° de Cámara Fotográfica</v>
          </cell>
          <cell r="M71">
            <v>1</v>
          </cell>
          <cell r="N71">
            <v>1</v>
          </cell>
          <cell r="O71">
            <v>960</v>
          </cell>
          <cell r="P71">
            <v>960</v>
          </cell>
        </row>
        <row r="72">
          <cell r="B72" t="str">
            <v>EI 71</v>
          </cell>
          <cell r="C72">
            <v>22918.8</v>
          </cell>
          <cell r="D72">
            <v>1909.8999999999999</v>
          </cell>
          <cell r="E72">
            <v>14400</v>
          </cell>
          <cell r="F72">
            <v>0.13263194444444443</v>
          </cell>
          <cell r="G72">
            <v>8</v>
          </cell>
          <cell r="H72">
            <v>30</v>
          </cell>
        </row>
        <row r="73">
          <cell r="B73" t="str">
            <v>EI 72</v>
          </cell>
          <cell r="C73">
            <v>46606.8</v>
          </cell>
          <cell r="D73">
            <v>3883.9</v>
          </cell>
          <cell r="E73">
            <v>14400</v>
          </cell>
          <cell r="F73">
            <v>0.26971527777777776</v>
          </cell>
          <cell r="G73">
            <v>8</v>
          </cell>
          <cell r="H73">
            <v>30</v>
          </cell>
        </row>
        <row r="74">
          <cell r="B74" t="str">
            <v>EI 73</v>
          </cell>
          <cell r="C74">
            <v>46606.8</v>
          </cell>
          <cell r="D74">
            <v>3883.9</v>
          </cell>
          <cell r="E74">
            <v>14400</v>
          </cell>
          <cell r="F74">
            <v>0.26971527777777776</v>
          </cell>
          <cell r="G74">
            <v>8</v>
          </cell>
          <cell r="H74">
            <v>30</v>
          </cell>
        </row>
        <row r="75">
          <cell r="B75" t="str">
            <v>EI 74</v>
          </cell>
          <cell r="C75">
            <v>46606.8</v>
          </cell>
          <cell r="D75">
            <v>3883.9</v>
          </cell>
          <cell r="E75">
            <v>14400</v>
          </cell>
          <cell r="F75">
            <v>0.26971527777777776</v>
          </cell>
          <cell r="G75">
            <v>8</v>
          </cell>
          <cell r="H75">
            <v>30</v>
          </cell>
        </row>
        <row r="76">
          <cell r="B76" t="str">
            <v>EI 75</v>
          </cell>
          <cell r="C76">
            <v>22918.8</v>
          </cell>
          <cell r="D76">
            <v>1909.8999999999999</v>
          </cell>
          <cell r="E76">
            <v>14400</v>
          </cell>
          <cell r="F76">
            <v>0.13263194444444443</v>
          </cell>
          <cell r="G76">
            <v>8</v>
          </cell>
          <cell r="H76">
            <v>30</v>
          </cell>
        </row>
        <row r="77">
          <cell r="B77" t="str">
            <v>EI 76</v>
          </cell>
          <cell r="C77">
            <v>37798.8</v>
          </cell>
          <cell r="D77">
            <v>3149.9</v>
          </cell>
          <cell r="E77">
            <v>14400</v>
          </cell>
          <cell r="F77">
            <v>0.21874305555555557</v>
          </cell>
          <cell r="G77">
            <v>8</v>
          </cell>
          <cell r="H77">
            <v>30</v>
          </cell>
        </row>
        <row r="78">
          <cell r="B78" t="str">
            <v>EI 77</v>
          </cell>
          <cell r="C78">
            <v>28198.8</v>
          </cell>
          <cell r="D78">
            <v>2349.9</v>
          </cell>
          <cell r="E78">
            <v>14400</v>
          </cell>
          <cell r="F78">
            <v>0.1631875</v>
          </cell>
          <cell r="G78">
            <v>8</v>
          </cell>
          <cell r="H78">
            <v>30</v>
          </cell>
        </row>
        <row r="79">
          <cell r="B79" t="str">
            <v>EI 78</v>
          </cell>
          <cell r="C79">
            <v>28198.8</v>
          </cell>
          <cell r="D79">
            <v>2349.9</v>
          </cell>
          <cell r="E79">
            <v>14400</v>
          </cell>
          <cell r="F79">
            <v>0.1631875</v>
          </cell>
          <cell r="G79">
            <v>8</v>
          </cell>
          <cell r="H79">
            <v>30</v>
          </cell>
        </row>
        <row r="80">
          <cell r="B80" t="str">
            <v>EI 79</v>
          </cell>
          <cell r="C80">
            <v>35398.8</v>
          </cell>
          <cell r="D80">
            <v>2949.9</v>
          </cell>
          <cell r="E80">
            <v>14400</v>
          </cell>
          <cell r="F80">
            <v>0.20485416666666667</v>
          </cell>
          <cell r="G80">
            <v>8</v>
          </cell>
          <cell r="H80">
            <v>30</v>
          </cell>
        </row>
        <row r="81">
          <cell r="B81" t="str">
            <v>EI 80</v>
          </cell>
          <cell r="C81">
            <v>25798.8</v>
          </cell>
          <cell r="D81">
            <v>2149.9</v>
          </cell>
          <cell r="E81">
            <v>14400</v>
          </cell>
          <cell r="F81">
            <v>0.14929861111111112</v>
          </cell>
          <cell r="G81">
            <v>8</v>
          </cell>
          <cell r="H81">
            <v>30</v>
          </cell>
        </row>
        <row r="82">
          <cell r="B82" t="str">
            <v>EI 81</v>
          </cell>
          <cell r="C82">
            <v>13680</v>
          </cell>
          <cell r="D82">
            <v>1140</v>
          </cell>
          <cell r="E82">
            <v>14400</v>
          </cell>
          <cell r="F82">
            <v>0.07916666666666666</v>
          </cell>
          <cell r="G82">
            <v>8</v>
          </cell>
          <cell r="H82">
            <v>30</v>
          </cell>
        </row>
        <row r="83">
          <cell r="B83" t="str">
            <v>EI 82</v>
          </cell>
          <cell r="C83">
            <v>13680</v>
          </cell>
          <cell r="D83">
            <v>1140</v>
          </cell>
          <cell r="E83">
            <v>14400</v>
          </cell>
          <cell r="F83">
            <v>0.07916666666666666</v>
          </cell>
          <cell r="G83">
            <v>8</v>
          </cell>
          <cell r="H83">
            <v>30</v>
          </cell>
        </row>
        <row r="84">
          <cell r="B84" t="str">
            <v>EI 83</v>
          </cell>
          <cell r="C84">
            <v>13680</v>
          </cell>
          <cell r="D84">
            <v>1140</v>
          </cell>
          <cell r="E84">
            <v>14400</v>
          </cell>
          <cell r="F84">
            <v>0.07916666666666666</v>
          </cell>
          <cell r="G84">
            <v>8</v>
          </cell>
          <cell r="H84">
            <v>30</v>
          </cell>
        </row>
        <row r="85">
          <cell r="B85" t="str">
            <v>EI 84</v>
          </cell>
          <cell r="C85">
            <v>13680</v>
          </cell>
          <cell r="D85">
            <v>1140</v>
          </cell>
          <cell r="E85">
            <v>14400</v>
          </cell>
          <cell r="F85">
            <v>0.07916666666666666</v>
          </cell>
          <cell r="G85">
            <v>8</v>
          </cell>
          <cell r="H85">
            <v>30</v>
          </cell>
        </row>
        <row r="86">
          <cell r="B86" t="str">
            <v>EI 85</v>
          </cell>
          <cell r="C86">
            <v>16798.8</v>
          </cell>
          <cell r="D86">
            <v>1399.8999999999999</v>
          </cell>
          <cell r="E86">
            <v>14400</v>
          </cell>
          <cell r="F86">
            <v>0.09721527777777776</v>
          </cell>
          <cell r="G86">
            <v>8</v>
          </cell>
          <cell r="H86">
            <v>30</v>
          </cell>
        </row>
        <row r="87">
          <cell r="B87" t="str">
            <v>EI 86</v>
          </cell>
          <cell r="C87">
            <v>40198.8</v>
          </cell>
          <cell r="D87">
            <v>3349.9</v>
          </cell>
          <cell r="E87">
            <v>14400</v>
          </cell>
          <cell r="F87">
            <v>0.23263194444444446</v>
          </cell>
          <cell r="G87">
            <v>8</v>
          </cell>
          <cell r="H87">
            <v>30</v>
          </cell>
        </row>
        <row r="88">
          <cell r="B88" t="str">
            <v>EI 87</v>
          </cell>
          <cell r="C88">
            <v>31798.8</v>
          </cell>
          <cell r="D88">
            <v>2649.9</v>
          </cell>
          <cell r="E88">
            <v>14400</v>
          </cell>
          <cell r="F88">
            <v>0.18402083333333333</v>
          </cell>
          <cell r="G88">
            <v>8</v>
          </cell>
          <cell r="H88">
            <v>30</v>
          </cell>
        </row>
        <row r="89">
          <cell r="B89" t="str">
            <v>EI 88</v>
          </cell>
          <cell r="C89">
            <v>13680</v>
          </cell>
          <cell r="D89">
            <v>1140</v>
          </cell>
          <cell r="E89">
            <v>14400</v>
          </cell>
          <cell r="F89">
            <v>0.07916666666666666</v>
          </cell>
          <cell r="G89">
            <v>8</v>
          </cell>
          <cell r="H89">
            <v>30</v>
          </cell>
        </row>
        <row r="90">
          <cell r="B90" t="str">
            <v>EI 89</v>
          </cell>
          <cell r="C90">
            <v>54598.8</v>
          </cell>
          <cell r="D90">
            <v>4549.900000000001</v>
          </cell>
          <cell r="E90">
            <v>14400</v>
          </cell>
          <cell r="F90">
            <v>0.31596527777777783</v>
          </cell>
          <cell r="G90">
            <v>8</v>
          </cell>
          <cell r="H90">
            <v>30</v>
          </cell>
        </row>
        <row r="91">
          <cell r="B91" t="str">
            <v>EI 90</v>
          </cell>
          <cell r="C91">
            <v>13480</v>
          </cell>
          <cell r="D91">
            <v>1123.3333333333333</v>
          </cell>
          <cell r="E91">
            <v>14400</v>
          </cell>
          <cell r="F91">
            <v>0.07800925925925925</v>
          </cell>
          <cell r="G91">
            <v>8</v>
          </cell>
          <cell r="H91">
            <v>30</v>
          </cell>
        </row>
        <row r="92">
          <cell r="B92" t="str">
            <v>EI 91</v>
          </cell>
          <cell r="C92">
            <v>20398.8</v>
          </cell>
          <cell r="D92">
            <v>1699.8999999999999</v>
          </cell>
          <cell r="E92">
            <v>14400</v>
          </cell>
          <cell r="F92">
            <v>0.1180486111111111</v>
          </cell>
          <cell r="G92">
            <v>8</v>
          </cell>
          <cell r="H92">
            <v>30</v>
          </cell>
        </row>
        <row r="93">
          <cell r="B93" t="str">
            <v>EI 92</v>
          </cell>
          <cell r="C93">
            <v>13680</v>
          </cell>
          <cell r="D93">
            <v>1140</v>
          </cell>
          <cell r="E93">
            <v>14400</v>
          </cell>
          <cell r="F93">
            <v>0.07916666666666666</v>
          </cell>
          <cell r="G93">
            <v>8</v>
          </cell>
          <cell r="H93">
            <v>30</v>
          </cell>
        </row>
        <row r="94">
          <cell r="B94" t="str">
            <v>EI 93</v>
          </cell>
          <cell r="C94">
            <v>13680</v>
          </cell>
          <cell r="D94">
            <v>1140</v>
          </cell>
          <cell r="E94">
            <v>14400</v>
          </cell>
          <cell r="F94">
            <v>0.07916666666666666</v>
          </cell>
          <cell r="G94">
            <v>8</v>
          </cell>
          <cell r="H94">
            <v>30</v>
          </cell>
        </row>
        <row r="95">
          <cell r="B95" t="str">
            <v>EI 94</v>
          </cell>
          <cell r="C95">
            <v>13680</v>
          </cell>
          <cell r="D95">
            <v>1140</v>
          </cell>
          <cell r="E95">
            <v>14400</v>
          </cell>
          <cell r="F95">
            <v>0.07916666666666666</v>
          </cell>
          <cell r="G95">
            <v>8</v>
          </cell>
          <cell r="H95">
            <v>30</v>
          </cell>
        </row>
        <row r="96">
          <cell r="B96" t="str">
            <v>EI 95</v>
          </cell>
          <cell r="C96">
            <v>13680</v>
          </cell>
          <cell r="D96">
            <v>1140</v>
          </cell>
          <cell r="E96">
            <v>14400</v>
          </cell>
          <cell r="F96">
            <v>0.07916666666666666</v>
          </cell>
          <cell r="G96">
            <v>8</v>
          </cell>
          <cell r="H96">
            <v>30</v>
          </cell>
        </row>
        <row r="97">
          <cell r="B97" t="str">
            <v>EI 96</v>
          </cell>
          <cell r="C97">
            <v>25798.8</v>
          </cell>
          <cell r="D97">
            <v>2149.9</v>
          </cell>
          <cell r="E97">
            <v>14400</v>
          </cell>
          <cell r="F97">
            <v>0.14929861111111112</v>
          </cell>
          <cell r="G97">
            <v>8</v>
          </cell>
          <cell r="H97">
            <v>30</v>
          </cell>
        </row>
        <row r="98">
          <cell r="B98" t="str">
            <v>EI 97</v>
          </cell>
          <cell r="C98">
            <v>25798.8</v>
          </cell>
          <cell r="D98">
            <v>2149.9</v>
          </cell>
          <cell r="E98">
            <v>14400</v>
          </cell>
          <cell r="F98">
            <v>0.14929861111111112</v>
          </cell>
          <cell r="G98">
            <v>8</v>
          </cell>
          <cell r="H98">
            <v>30</v>
          </cell>
        </row>
        <row r="99">
          <cell r="B99" t="str">
            <v>EI 98</v>
          </cell>
          <cell r="C99">
            <v>54598.8</v>
          </cell>
          <cell r="D99">
            <v>4549.900000000001</v>
          </cell>
          <cell r="E99">
            <v>14400</v>
          </cell>
          <cell r="F99">
            <v>0.31596527777777783</v>
          </cell>
          <cell r="G99">
            <v>8</v>
          </cell>
          <cell r="H99">
            <v>30</v>
          </cell>
        </row>
        <row r="100">
          <cell r="B100" t="str">
            <v>EI 99</v>
          </cell>
          <cell r="C100">
            <v>23198.8</v>
          </cell>
          <cell r="D100">
            <v>1933.2333333333333</v>
          </cell>
          <cell r="E100">
            <v>14400</v>
          </cell>
          <cell r="F100">
            <v>0.1342523148148148</v>
          </cell>
          <cell r="G100">
            <v>8</v>
          </cell>
          <cell r="H100">
            <v>30</v>
          </cell>
        </row>
        <row r="101">
          <cell r="B101" t="str">
            <v>EI 100</v>
          </cell>
          <cell r="C101">
            <v>54598.8</v>
          </cell>
          <cell r="D101">
            <v>4549.900000000001</v>
          </cell>
          <cell r="E101">
            <v>14400</v>
          </cell>
          <cell r="F101">
            <v>0.31596527777777783</v>
          </cell>
          <cell r="G101">
            <v>8</v>
          </cell>
          <cell r="H101">
            <v>30</v>
          </cell>
        </row>
        <row r="102">
          <cell r="B102" t="str">
            <v>EI 101</v>
          </cell>
          <cell r="C102">
            <v>19798.8</v>
          </cell>
          <cell r="D102">
            <v>1649.8999999999999</v>
          </cell>
          <cell r="E102">
            <v>14400</v>
          </cell>
          <cell r="F102">
            <v>0.11457638888888888</v>
          </cell>
          <cell r="G102">
            <v>8</v>
          </cell>
          <cell r="H102">
            <v>30</v>
          </cell>
        </row>
        <row r="103">
          <cell r="B103" t="str">
            <v>EI 102</v>
          </cell>
          <cell r="C103">
            <v>73198.8</v>
          </cell>
          <cell r="D103">
            <v>6099.900000000001</v>
          </cell>
          <cell r="E103">
            <v>14400</v>
          </cell>
          <cell r="F103">
            <v>0.4236041666666667</v>
          </cell>
          <cell r="G103">
            <v>8</v>
          </cell>
          <cell r="H103">
            <v>30</v>
          </cell>
        </row>
        <row r="104">
          <cell r="B104" t="str">
            <v>EI 103</v>
          </cell>
          <cell r="C104">
            <v>41998.8</v>
          </cell>
          <cell r="D104">
            <v>3499.9</v>
          </cell>
          <cell r="E104">
            <v>14400</v>
          </cell>
          <cell r="F104">
            <v>0.24304861111111112</v>
          </cell>
          <cell r="G104">
            <v>8</v>
          </cell>
          <cell r="H104">
            <v>30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ULARIO COSTOS"/>
      <sheetName val="FORMULARIO - REQUERIMIENTO"/>
      <sheetName val="Requerimiento de costos"/>
      <sheetName val="Caratula"/>
      <sheetName val="GN_Ejemplo"/>
      <sheetName val="Hoja1 (3)"/>
      <sheetName val="BASE"/>
      <sheetName val="GN_01"/>
      <sheetName val="GN_02"/>
      <sheetName val="GN_03"/>
      <sheetName val="GN_04"/>
      <sheetName val="GN_05"/>
      <sheetName val="Asme_Ejemplo"/>
      <sheetName val="Asme_GN_01"/>
      <sheetName val="Asme_GN_02"/>
      <sheetName val="Asme_GN_03"/>
      <sheetName val="Asme_G_04"/>
      <sheetName val="Asme_G_05"/>
    </sheetNames>
    <sheetDataSet>
      <sheetData sheetId="6">
        <row r="3">
          <cell r="B3" t="str">
            <v>CHACHAPOYAS</v>
          </cell>
        </row>
        <row r="4">
          <cell r="B4" t="str">
            <v>ASUNCION - GONCHA</v>
          </cell>
        </row>
        <row r="5">
          <cell r="B5" t="str">
            <v>BALSAS</v>
          </cell>
        </row>
        <row r="6">
          <cell r="B6" t="str">
            <v>CHETO</v>
          </cell>
        </row>
        <row r="7">
          <cell r="B7" t="str">
            <v>CHILIQUIN</v>
          </cell>
        </row>
        <row r="8">
          <cell r="B8" t="str">
            <v>CHUQUIBAMBA</v>
          </cell>
        </row>
        <row r="9">
          <cell r="B9" t="str">
            <v>GRANADA</v>
          </cell>
        </row>
        <row r="10">
          <cell r="B10" t="str">
            <v>HUANCAS</v>
          </cell>
        </row>
        <row r="11">
          <cell r="B11" t="str">
            <v>LA JALCA- JALCAGRANDE</v>
          </cell>
        </row>
        <row r="12">
          <cell r="B12" t="str">
            <v>LEIMEBAMBA</v>
          </cell>
        </row>
        <row r="13">
          <cell r="B13" t="str">
            <v>LEVANTO</v>
          </cell>
        </row>
        <row r="14">
          <cell r="B14" t="str">
            <v>MAGDALENA</v>
          </cell>
        </row>
        <row r="15">
          <cell r="B15" t="str">
            <v>MARISCAL CASTILLA - DURAZNOPAMPA</v>
          </cell>
        </row>
        <row r="16">
          <cell r="B16" t="str">
            <v>MOLINO PAMPA</v>
          </cell>
        </row>
        <row r="17">
          <cell r="B17" t="str">
            <v>MONTEVIDEO</v>
          </cell>
        </row>
        <row r="18">
          <cell r="B18" t="str">
            <v>OLLEROS</v>
          </cell>
        </row>
        <row r="19">
          <cell r="B19" t="str">
            <v>QUINJALCA</v>
          </cell>
        </row>
        <row r="20">
          <cell r="B20" t="str">
            <v>SAN FRANCISCO DE DAGUAS</v>
          </cell>
        </row>
        <row r="21">
          <cell r="B21" t="str">
            <v>SAN ISIDRO DE MAYNO</v>
          </cell>
        </row>
        <row r="22">
          <cell r="B22" t="str">
            <v>SOLOCO</v>
          </cell>
        </row>
        <row r="23">
          <cell r="B23" t="str">
            <v>SONCHE - SAN JUAN DE SONCHE</v>
          </cell>
        </row>
        <row r="24">
          <cell r="B24" t="str">
            <v>BAGUA</v>
          </cell>
        </row>
        <row r="25">
          <cell r="B25" t="str">
            <v>ARAMANGO</v>
          </cell>
        </row>
        <row r="26">
          <cell r="B26" t="str">
            <v>COPALLIN</v>
          </cell>
        </row>
        <row r="27">
          <cell r="B27" t="str">
            <v>EL PARCO</v>
          </cell>
        </row>
        <row r="28">
          <cell r="B28" t="str">
            <v>IMAZA - CHIRIACO</v>
          </cell>
        </row>
        <row r="29">
          <cell r="B29" t="str">
            <v>LA PECA</v>
          </cell>
        </row>
        <row r="30">
          <cell r="B30" t="str">
            <v>JUMBILLA</v>
          </cell>
        </row>
        <row r="31">
          <cell r="B31" t="str">
            <v>CHISQUILLA</v>
          </cell>
        </row>
        <row r="32">
          <cell r="B32" t="str">
            <v>CHURUJA</v>
          </cell>
        </row>
        <row r="33">
          <cell r="B33" t="str">
            <v>COROSHA</v>
          </cell>
        </row>
        <row r="34">
          <cell r="B34" t="str">
            <v>CUISPES</v>
          </cell>
        </row>
        <row r="35">
          <cell r="B35" t="str">
            <v>FLORIDA - POMACOCHAS</v>
          </cell>
        </row>
        <row r="36">
          <cell r="B36" t="str">
            <v>JAZAN - PEDRO RUIZ GALLO</v>
          </cell>
        </row>
        <row r="37">
          <cell r="B37" t="str">
            <v>RECTA</v>
          </cell>
        </row>
        <row r="38">
          <cell r="B38" t="str">
            <v>SAN CARLOS</v>
          </cell>
        </row>
        <row r="39">
          <cell r="B39" t="str">
            <v>SHIPASBAMBA</v>
          </cell>
        </row>
        <row r="40">
          <cell r="B40" t="str">
            <v>VALERA</v>
          </cell>
        </row>
        <row r="41">
          <cell r="B41" t="str">
            <v>YAMBRASBAMBA</v>
          </cell>
        </row>
        <row r="42">
          <cell r="B42" t="str">
            <v>NIEVA - SANTA MARIA DE NIEVA</v>
          </cell>
        </row>
        <row r="43">
          <cell r="B43" t="str">
            <v>EL CENEPA - HUAMPANI</v>
          </cell>
        </row>
        <row r="44">
          <cell r="B44" t="str">
            <v>RIO SANTIAGO - PUERTO GALILEA</v>
          </cell>
        </row>
        <row r="45">
          <cell r="B45" t="str">
            <v>LUYA - LAMUD</v>
          </cell>
        </row>
        <row r="46">
          <cell r="B46" t="str">
            <v>CAMPO REDONDO</v>
          </cell>
        </row>
        <row r="47">
          <cell r="B47" t="str">
            <v>COCABAMBA</v>
          </cell>
        </row>
        <row r="48">
          <cell r="B48" t="str">
            <v>COLCAMAR</v>
          </cell>
        </row>
        <row r="49">
          <cell r="B49" t="str">
            <v>CONILA - COHECHAN</v>
          </cell>
        </row>
        <row r="50">
          <cell r="B50" t="str">
            <v>INGUILPATA</v>
          </cell>
        </row>
        <row r="51">
          <cell r="B51" t="str">
            <v>LONGUITA</v>
          </cell>
        </row>
        <row r="52">
          <cell r="B52" t="str">
            <v>LONYA CHICO</v>
          </cell>
        </row>
        <row r="53">
          <cell r="B53" t="str">
            <v>LUYA</v>
          </cell>
        </row>
        <row r="54">
          <cell r="B54" t="str">
            <v>LUYA VIEJO</v>
          </cell>
        </row>
        <row r="55">
          <cell r="B55" t="str">
            <v>MARIA</v>
          </cell>
        </row>
        <row r="56">
          <cell r="B56" t="str">
            <v>OCALLI</v>
          </cell>
        </row>
        <row r="57">
          <cell r="B57" t="str">
            <v>OCUMAL</v>
          </cell>
        </row>
        <row r="58">
          <cell r="B58" t="str">
            <v>PISUQUIA</v>
          </cell>
        </row>
        <row r="59">
          <cell r="B59" t="str">
            <v>PROVIDENCIA</v>
          </cell>
        </row>
        <row r="60">
          <cell r="B60" t="str">
            <v>SAN CRISTOBAL - OLTO</v>
          </cell>
        </row>
        <row r="61">
          <cell r="B61" t="str">
            <v>SAN FRANCISCO DEL YESO</v>
          </cell>
        </row>
        <row r="62">
          <cell r="B62" t="str">
            <v>SAN JERONIMO - PACLAS</v>
          </cell>
        </row>
        <row r="63">
          <cell r="B63" t="str">
            <v>SAN JUAN DE LOPECANCHA</v>
          </cell>
        </row>
        <row r="64">
          <cell r="B64" t="str">
            <v>SANTA CATALINA</v>
          </cell>
        </row>
        <row r="65">
          <cell r="B65" t="str">
            <v>SANTO TOMAS</v>
          </cell>
        </row>
        <row r="66">
          <cell r="B66" t="str">
            <v>TINGO</v>
          </cell>
        </row>
        <row r="67">
          <cell r="B67" t="str">
            <v>TRITA</v>
          </cell>
        </row>
        <row r="68">
          <cell r="B68" t="str">
            <v>SAN NICOLAS - MENDOZA</v>
          </cell>
        </row>
        <row r="69">
          <cell r="B69" t="str">
            <v>CHIRIMOTO</v>
          </cell>
        </row>
        <row r="70">
          <cell r="B70" t="str">
            <v>COCHAMAL</v>
          </cell>
        </row>
        <row r="71">
          <cell r="B71" t="str">
            <v>HUAMBO</v>
          </cell>
        </row>
        <row r="72">
          <cell r="B72" t="str">
            <v>LIMABAMBA</v>
          </cell>
        </row>
        <row r="73">
          <cell r="B73" t="str">
            <v>LONGAR</v>
          </cell>
        </row>
        <row r="74">
          <cell r="B74" t="str">
            <v>MARISCAL BENAVIDES</v>
          </cell>
        </row>
        <row r="75">
          <cell r="B75" t="str">
            <v>MILPUC</v>
          </cell>
        </row>
        <row r="76">
          <cell r="B76" t="str">
            <v>OMIA</v>
          </cell>
        </row>
        <row r="77">
          <cell r="B77" t="str">
            <v>SANTA ROSA</v>
          </cell>
        </row>
        <row r="78">
          <cell r="B78" t="str">
            <v>TOTORA</v>
          </cell>
        </row>
        <row r="79">
          <cell r="B79" t="str">
            <v>VISTA ALEGRE</v>
          </cell>
        </row>
        <row r="80">
          <cell r="B80" t="str">
            <v>BAGUA GRANDE</v>
          </cell>
        </row>
        <row r="81">
          <cell r="B81" t="str">
            <v>CAJARURO</v>
          </cell>
        </row>
        <row r="82">
          <cell r="B82" t="str">
            <v>CUMBA</v>
          </cell>
        </row>
        <row r="83">
          <cell r="B83" t="str">
            <v>EL MILAGRO</v>
          </cell>
        </row>
        <row r="84">
          <cell r="B84" t="str">
            <v>JAMALCA</v>
          </cell>
        </row>
        <row r="85">
          <cell r="B85" t="str">
            <v>LONYA GRANDE</v>
          </cell>
        </row>
        <row r="86">
          <cell r="B86" t="str">
            <v>YAMON</v>
          </cell>
        </row>
        <row r="87">
          <cell r="B87" t="str">
            <v>HUARAZ</v>
          </cell>
        </row>
        <row r="88">
          <cell r="B88" t="str">
            <v>COCHABAMBA</v>
          </cell>
        </row>
        <row r="89">
          <cell r="B89" t="str">
            <v>COLCABAMBA</v>
          </cell>
        </row>
        <row r="90">
          <cell r="B90" t="str">
            <v>HUANCHAY</v>
          </cell>
        </row>
        <row r="91">
          <cell r="B91" t="str">
            <v>INDEPENDENCIA - CENTENARIO</v>
          </cell>
        </row>
        <row r="92">
          <cell r="B92" t="str">
            <v>JANGAS</v>
          </cell>
        </row>
        <row r="93">
          <cell r="B93" t="str">
            <v>LA LIBERTAD - CAJAMARQUILLA</v>
          </cell>
        </row>
        <row r="94">
          <cell r="B94" t="str">
            <v>OLLEROS - HUARIPAMPA</v>
          </cell>
        </row>
        <row r="95">
          <cell r="B95" t="str">
            <v>PAMPAS - PAMPAS GRANDE</v>
          </cell>
        </row>
        <row r="96">
          <cell r="B96" t="str">
            <v>PARIACOTO</v>
          </cell>
        </row>
        <row r="97">
          <cell r="B97" t="str">
            <v>PIRA</v>
          </cell>
        </row>
        <row r="98">
          <cell r="B98" t="str">
            <v>TARICA</v>
          </cell>
        </row>
        <row r="99">
          <cell r="B99" t="str">
            <v>AIJA</v>
          </cell>
        </row>
        <row r="100">
          <cell r="B100" t="str">
            <v>CORIS</v>
          </cell>
        </row>
        <row r="101">
          <cell r="B101" t="str">
            <v>HUACLLAN</v>
          </cell>
        </row>
        <row r="102">
          <cell r="B102" t="str">
            <v>LA MERCED</v>
          </cell>
        </row>
        <row r="103">
          <cell r="B103" t="str">
            <v>SUCCHA</v>
          </cell>
        </row>
        <row r="104">
          <cell r="B104" t="str">
            <v>LLAMELLIN</v>
          </cell>
        </row>
        <row r="105">
          <cell r="B105" t="str">
            <v>ACZO</v>
          </cell>
        </row>
        <row r="106">
          <cell r="B106" t="str">
            <v>CHACCHO</v>
          </cell>
        </row>
        <row r="107">
          <cell r="B107" t="str">
            <v>CHINGAS</v>
          </cell>
        </row>
        <row r="108">
          <cell r="B108" t="str">
            <v>MIRGAS</v>
          </cell>
        </row>
        <row r="109">
          <cell r="B109" t="str">
            <v>SAN JUAN DE RONTOY</v>
          </cell>
        </row>
        <row r="110">
          <cell r="B110" t="str">
            <v>CHACAS</v>
          </cell>
        </row>
        <row r="111">
          <cell r="B111" t="str">
            <v>ACOCHACA</v>
          </cell>
        </row>
        <row r="112">
          <cell r="B112" t="str">
            <v>CHIQUIAN</v>
          </cell>
        </row>
        <row r="113">
          <cell r="B113" t="str">
            <v>ABELARDO PARDO LEZAMETA</v>
          </cell>
        </row>
        <row r="114">
          <cell r="B114" t="str">
            <v>ANTONIO RAYMONDI - RAQUIA</v>
          </cell>
        </row>
        <row r="115">
          <cell r="B115" t="str">
            <v>AQUIA</v>
          </cell>
        </row>
        <row r="116">
          <cell r="B116" t="str">
            <v>CAJACAY</v>
          </cell>
        </row>
        <row r="117">
          <cell r="B117" t="str">
            <v>CANIS</v>
          </cell>
        </row>
        <row r="118">
          <cell r="B118" t="str">
            <v>COLQUIOC</v>
          </cell>
        </row>
        <row r="119">
          <cell r="B119" t="str">
            <v>HUALLANCA</v>
          </cell>
        </row>
        <row r="120">
          <cell r="B120" t="str">
            <v>HUASTA</v>
          </cell>
        </row>
        <row r="121">
          <cell r="B121" t="str">
            <v>HUAYLLACAYAN</v>
          </cell>
        </row>
        <row r="122">
          <cell r="B122" t="str">
            <v>LA PRIMAVERA - SAN JUAN DE GORGORILLO</v>
          </cell>
        </row>
        <row r="123">
          <cell r="B123" t="str">
            <v>MANGAS</v>
          </cell>
        </row>
        <row r="124">
          <cell r="B124" t="str">
            <v>PACLLON</v>
          </cell>
        </row>
        <row r="125">
          <cell r="B125" t="str">
            <v>SAN MIGUEL DE CORPANQUI</v>
          </cell>
        </row>
        <row r="126">
          <cell r="B126" t="str">
            <v>TICLLOS</v>
          </cell>
        </row>
        <row r="127">
          <cell r="B127" t="str">
            <v>CARHUAZ</v>
          </cell>
        </row>
        <row r="128">
          <cell r="B128" t="str">
            <v>ACOPAMPA</v>
          </cell>
        </row>
        <row r="129">
          <cell r="B129" t="str">
            <v>AMASHCA</v>
          </cell>
        </row>
        <row r="130">
          <cell r="B130" t="str">
            <v>ANTA</v>
          </cell>
        </row>
        <row r="131">
          <cell r="B131" t="str">
            <v>ATAQUERO</v>
          </cell>
        </row>
        <row r="132">
          <cell r="B132" t="str">
            <v>MARCARA</v>
          </cell>
        </row>
        <row r="133">
          <cell r="B133" t="str">
            <v>PARIAHUANCA</v>
          </cell>
        </row>
        <row r="134">
          <cell r="B134" t="str">
            <v>SAN MIGUEL DE ACO</v>
          </cell>
        </row>
        <row r="135">
          <cell r="B135" t="str">
            <v>SHILLA</v>
          </cell>
        </row>
        <row r="136">
          <cell r="B136" t="str">
            <v>TINCO</v>
          </cell>
        </row>
        <row r="137">
          <cell r="B137" t="str">
            <v>YUNGAR</v>
          </cell>
        </row>
        <row r="138">
          <cell r="B138" t="str">
            <v>SAN LUIS</v>
          </cell>
        </row>
        <row r="139">
          <cell r="B139" t="str">
            <v>SAN NICOLAS</v>
          </cell>
        </row>
        <row r="140">
          <cell r="B140" t="str">
            <v>YAUYA</v>
          </cell>
        </row>
        <row r="141">
          <cell r="B141" t="str">
            <v>CASMA</v>
          </cell>
        </row>
        <row r="142">
          <cell r="B142" t="str">
            <v>BUENA VISTA ALTA</v>
          </cell>
        </row>
        <row r="143">
          <cell r="B143" t="str">
            <v>COMANDANTE NOEL</v>
          </cell>
        </row>
        <row r="144">
          <cell r="B144" t="str">
            <v>YAUTAN</v>
          </cell>
        </row>
        <row r="145">
          <cell r="B145" t="str">
            <v>CORONGO</v>
          </cell>
        </row>
        <row r="146">
          <cell r="B146" t="str">
            <v>ACO</v>
          </cell>
        </row>
        <row r="147">
          <cell r="B147" t="str">
            <v>BAMBAS</v>
          </cell>
        </row>
        <row r="148">
          <cell r="B148" t="str">
            <v>CUSCA</v>
          </cell>
        </row>
        <row r="149">
          <cell r="B149" t="str">
            <v>LA PAMPA</v>
          </cell>
        </row>
        <row r="150">
          <cell r="B150" t="str">
            <v>YANAC</v>
          </cell>
        </row>
        <row r="151">
          <cell r="B151" t="str">
            <v>YUPAN</v>
          </cell>
        </row>
        <row r="152">
          <cell r="B152" t="str">
            <v>HUARI</v>
          </cell>
        </row>
        <row r="153">
          <cell r="B153" t="str">
            <v>ANRA</v>
          </cell>
        </row>
        <row r="154">
          <cell r="B154" t="str">
            <v>CAJAY</v>
          </cell>
        </row>
        <row r="155">
          <cell r="B155" t="str">
            <v>CHAVIN DE HUANTAR</v>
          </cell>
        </row>
        <row r="156">
          <cell r="B156" t="str">
            <v>HUACACHI</v>
          </cell>
        </row>
        <row r="157">
          <cell r="B157" t="str">
            <v>HUACCHIS</v>
          </cell>
        </row>
        <row r="158">
          <cell r="B158" t="str">
            <v>HUACHIS</v>
          </cell>
        </row>
        <row r="159">
          <cell r="B159" t="str">
            <v>HUANTAR</v>
          </cell>
        </row>
        <row r="160">
          <cell r="B160" t="str">
            <v>MASIN</v>
          </cell>
        </row>
        <row r="161">
          <cell r="B161" t="str">
            <v>PAUCAS</v>
          </cell>
        </row>
        <row r="162">
          <cell r="B162" t="str">
            <v>PONTO</v>
          </cell>
        </row>
        <row r="163">
          <cell r="B163" t="str">
            <v>RAHUAPAMPA</v>
          </cell>
        </row>
        <row r="164">
          <cell r="B164" t="str">
            <v>RAPAYAN</v>
          </cell>
        </row>
        <row r="165">
          <cell r="B165" t="str">
            <v>SAN MARCOS</v>
          </cell>
        </row>
        <row r="166">
          <cell r="B166" t="str">
            <v>SAN PEDRO DE CHANA</v>
          </cell>
        </row>
        <row r="167">
          <cell r="B167" t="str">
            <v>UCO</v>
          </cell>
        </row>
        <row r="168">
          <cell r="B168" t="str">
            <v>HUARMEY</v>
          </cell>
        </row>
        <row r="169">
          <cell r="B169" t="str">
            <v>COCHAPETI</v>
          </cell>
        </row>
        <row r="170">
          <cell r="B170" t="str">
            <v>CULEBRAS</v>
          </cell>
        </row>
        <row r="171">
          <cell r="B171" t="str">
            <v>HUAYAN</v>
          </cell>
        </row>
        <row r="172">
          <cell r="B172" t="str">
            <v>MALVAS</v>
          </cell>
        </row>
        <row r="173">
          <cell r="B173" t="str">
            <v>CARAZ</v>
          </cell>
        </row>
        <row r="174">
          <cell r="B174" t="str">
            <v>HUALLANCA</v>
          </cell>
        </row>
        <row r="175">
          <cell r="B175" t="str">
            <v>HUATA</v>
          </cell>
        </row>
        <row r="176">
          <cell r="B176" t="str">
            <v>HUAYLAS</v>
          </cell>
        </row>
        <row r="177">
          <cell r="B177" t="str">
            <v>MATO - VILLA SUCRE</v>
          </cell>
        </row>
        <row r="178">
          <cell r="B178" t="str">
            <v>PAMPAROMAS</v>
          </cell>
        </row>
        <row r="179">
          <cell r="B179" t="str">
            <v>PUEBLO LIBRE</v>
          </cell>
        </row>
        <row r="180">
          <cell r="B180" t="str">
            <v>SANTA CRUZ</v>
          </cell>
        </row>
        <row r="181">
          <cell r="B181" t="str">
            <v>SANTO TORIBIO</v>
          </cell>
        </row>
        <row r="182">
          <cell r="B182" t="str">
            <v>YURACMARCA</v>
          </cell>
        </row>
        <row r="183">
          <cell r="B183" t="str">
            <v>PISCOBAMBA</v>
          </cell>
        </row>
        <row r="184">
          <cell r="B184" t="str">
            <v>CASCA</v>
          </cell>
        </row>
        <row r="185">
          <cell r="B185" t="str">
            <v>ELEAZAR GUZMAN BARRON</v>
          </cell>
        </row>
        <row r="186">
          <cell r="B186" t="str">
            <v>FIDEL OLIVAS ESCUDERO</v>
          </cell>
        </row>
        <row r="187">
          <cell r="B187" t="str">
            <v>LLAMA</v>
          </cell>
        </row>
        <row r="188">
          <cell r="B188" t="str">
            <v>LLUMPA</v>
          </cell>
        </row>
        <row r="189">
          <cell r="B189" t="str">
            <v>LUCMA</v>
          </cell>
        </row>
        <row r="190">
          <cell r="B190" t="str">
            <v>MUSGA</v>
          </cell>
        </row>
        <row r="191">
          <cell r="B191" t="str">
            <v>OCROS</v>
          </cell>
        </row>
        <row r="192">
          <cell r="B192" t="str">
            <v>ACAS</v>
          </cell>
        </row>
        <row r="193">
          <cell r="B193" t="str">
            <v>CAJAMARQUILLA</v>
          </cell>
        </row>
        <row r="194">
          <cell r="B194" t="str">
            <v>CARHUAPAMPA</v>
          </cell>
        </row>
        <row r="195">
          <cell r="B195" t="str">
            <v>COCHAS</v>
          </cell>
        </row>
        <row r="196">
          <cell r="B196" t="str">
            <v>CONGAS</v>
          </cell>
        </row>
        <row r="197">
          <cell r="B197" t="str">
            <v>LLIPA</v>
          </cell>
        </row>
        <row r="198">
          <cell r="B198" t="str">
            <v>SAN CRISTOBAL DE RAJAN</v>
          </cell>
        </row>
        <row r="199">
          <cell r="B199" t="str">
            <v>SAN PEDRO</v>
          </cell>
        </row>
        <row r="200">
          <cell r="B200" t="str">
            <v>SANTIAGO DE CHILCAS</v>
          </cell>
        </row>
        <row r="201">
          <cell r="B201" t="str">
            <v>CABANA</v>
          </cell>
        </row>
        <row r="202">
          <cell r="B202" t="str">
            <v>BOLOGNESI</v>
          </cell>
        </row>
        <row r="203">
          <cell r="B203" t="str">
            <v>CONCHUCOS</v>
          </cell>
        </row>
        <row r="204">
          <cell r="B204" t="str">
            <v>HUACASCHUQUE</v>
          </cell>
        </row>
        <row r="205">
          <cell r="B205" t="str">
            <v>HUANDOVAL</v>
          </cell>
        </row>
        <row r="206">
          <cell r="B206" t="str">
            <v>LACABAMBA</v>
          </cell>
        </row>
        <row r="207">
          <cell r="B207" t="str">
            <v>LLAPO</v>
          </cell>
        </row>
        <row r="208">
          <cell r="B208" t="str">
            <v>PALLASCA</v>
          </cell>
        </row>
        <row r="209">
          <cell r="B209" t="str">
            <v>PAMPAS</v>
          </cell>
        </row>
        <row r="210">
          <cell r="B210" t="str">
            <v>SANTA ROSA</v>
          </cell>
        </row>
        <row r="211">
          <cell r="B211" t="str">
            <v>TAUCA</v>
          </cell>
        </row>
        <row r="212">
          <cell r="B212" t="str">
            <v>POMABAMBA</v>
          </cell>
        </row>
        <row r="213">
          <cell r="B213" t="str">
            <v>HUAYLLAN</v>
          </cell>
        </row>
        <row r="214">
          <cell r="B214" t="str">
            <v>PAROBAMBA</v>
          </cell>
        </row>
        <row r="215">
          <cell r="B215" t="str">
            <v>QUINUABAMBA</v>
          </cell>
        </row>
        <row r="216">
          <cell r="B216" t="str">
            <v>RECUAY</v>
          </cell>
        </row>
        <row r="217">
          <cell r="B217" t="str">
            <v>CATAC</v>
          </cell>
        </row>
        <row r="218">
          <cell r="B218" t="str">
            <v>COTAPARACO</v>
          </cell>
        </row>
        <row r="219">
          <cell r="B219" t="str">
            <v>HUAYLLAPAMPA</v>
          </cell>
        </row>
        <row r="220">
          <cell r="B220" t="str">
            <v>LLACLLIN</v>
          </cell>
        </row>
        <row r="221">
          <cell r="B221" t="str">
            <v>MARCA</v>
          </cell>
        </row>
        <row r="222">
          <cell r="B222" t="str">
            <v>PAMPAS CHICO</v>
          </cell>
        </row>
        <row r="223">
          <cell r="B223" t="str">
            <v>PARARIN</v>
          </cell>
        </row>
        <row r="224">
          <cell r="B224" t="str">
            <v>TAPACOCHA</v>
          </cell>
        </row>
        <row r="225">
          <cell r="B225" t="str">
            <v>TICAPAMPA</v>
          </cell>
        </row>
        <row r="226">
          <cell r="B226" t="str">
            <v>CHIMBOTE</v>
          </cell>
        </row>
        <row r="227">
          <cell r="B227" t="str">
            <v>CACERES DEL PERU - JIMBE</v>
          </cell>
        </row>
        <row r="228">
          <cell r="B228" t="str">
            <v>COISHCO</v>
          </cell>
        </row>
        <row r="229">
          <cell r="B229" t="str">
            <v>MACATE</v>
          </cell>
        </row>
        <row r="230">
          <cell r="B230" t="str">
            <v>MORO</v>
          </cell>
        </row>
        <row r="231">
          <cell r="B231" t="str">
            <v>NEPEÑA</v>
          </cell>
        </row>
        <row r="232">
          <cell r="B232" t="str">
            <v>SAMANCO</v>
          </cell>
        </row>
        <row r="233">
          <cell r="B233" t="str">
            <v>DEL SANTA</v>
          </cell>
        </row>
        <row r="234">
          <cell r="B234" t="str">
            <v>NUEVO CHIMBOTE</v>
          </cell>
        </row>
        <row r="235">
          <cell r="B235" t="str">
            <v>SIHUAS</v>
          </cell>
        </row>
        <row r="236">
          <cell r="B236" t="str">
            <v>ACOBAMBA</v>
          </cell>
        </row>
        <row r="237">
          <cell r="B237" t="str">
            <v>ALFONSO UGARTE</v>
          </cell>
        </row>
        <row r="238">
          <cell r="B238" t="str">
            <v>CASHAPAMPA</v>
          </cell>
        </row>
        <row r="239">
          <cell r="B239" t="str">
            <v>CHINGALPO</v>
          </cell>
        </row>
        <row r="240">
          <cell r="B240" t="str">
            <v>HUAYLLABAMBA</v>
          </cell>
        </row>
        <row r="241">
          <cell r="B241" t="str">
            <v>QUICHES</v>
          </cell>
        </row>
        <row r="242">
          <cell r="B242" t="str">
            <v>RAGASH</v>
          </cell>
        </row>
        <row r="243">
          <cell r="B243" t="str">
            <v>SAN JUAN DE CHULLIN</v>
          </cell>
        </row>
        <row r="244">
          <cell r="B244" t="str">
            <v>SICSIBAMBA - UMBE</v>
          </cell>
        </row>
        <row r="245">
          <cell r="B245" t="str">
            <v>YUNGAY</v>
          </cell>
        </row>
        <row r="246">
          <cell r="B246" t="str">
            <v>CASCAPARA</v>
          </cell>
        </row>
        <row r="247">
          <cell r="B247" t="str">
            <v>MANCOS</v>
          </cell>
        </row>
        <row r="248">
          <cell r="B248" t="str">
            <v>MATACOTO</v>
          </cell>
        </row>
        <row r="249">
          <cell r="B249" t="str">
            <v>QUILLO</v>
          </cell>
        </row>
        <row r="250">
          <cell r="B250" t="str">
            <v>RANRAHIRCA</v>
          </cell>
        </row>
        <row r="251">
          <cell r="B251" t="str">
            <v>SHUPLUY</v>
          </cell>
        </row>
        <row r="252">
          <cell r="B252" t="str">
            <v>YANAMA</v>
          </cell>
        </row>
        <row r="253">
          <cell r="B253" t="str">
            <v>ABANCAY</v>
          </cell>
        </row>
        <row r="254">
          <cell r="B254" t="str">
            <v>CHACOCHE</v>
          </cell>
        </row>
        <row r="255">
          <cell r="B255" t="str">
            <v>CIRCA</v>
          </cell>
        </row>
        <row r="256">
          <cell r="B256" t="str">
            <v>CURAHUASI</v>
          </cell>
        </row>
        <row r="257">
          <cell r="B257" t="str">
            <v>HUANIPACA</v>
          </cell>
        </row>
        <row r="258">
          <cell r="B258" t="str">
            <v>LAMBRAMA</v>
          </cell>
        </row>
        <row r="259">
          <cell r="B259" t="str">
            <v>PICHIRHUA</v>
          </cell>
        </row>
        <row r="260">
          <cell r="B260" t="str">
            <v>SAN PEDRO DE CACHORA</v>
          </cell>
        </row>
        <row r="261">
          <cell r="B261" t="str">
            <v>TAMBURCO</v>
          </cell>
        </row>
        <row r="262">
          <cell r="B262" t="str">
            <v>ANDAHUAYLAS</v>
          </cell>
        </row>
        <row r="263">
          <cell r="B263" t="str">
            <v>ANDARAPA</v>
          </cell>
        </row>
        <row r="264">
          <cell r="B264" t="str">
            <v>CHIARA</v>
          </cell>
        </row>
        <row r="265">
          <cell r="B265" t="str">
            <v>HUANCARAMA</v>
          </cell>
        </row>
        <row r="266">
          <cell r="B266" t="str">
            <v>HUANCARAY</v>
          </cell>
        </row>
        <row r="267">
          <cell r="B267" t="str">
            <v>HUAYANA</v>
          </cell>
        </row>
        <row r="268">
          <cell r="B268" t="str">
            <v>KISHUARA</v>
          </cell>
        </row>
        <row r="269">
          <cell r="B269" t="str">
            <v>PACOBAMBA</v>
          </cell>
        </row>
        <row r="270">
          <cell r="B270" t="str">
            <v>PACUCHA</v>
          </cell>
        </row>
        <row r="271">
          <cell r="B271" t="str">
            <v>PAMPACHIRI</v>
          </cell>
        </row>
        <row r="272">
          <cell r="B272" t="str">
            <v>POMACOCHA</v>
          </cell>
        </row>
        <row r="273">
          <cell r="B273" t="str">
            <v>SAN ANTONIO DE CACHI</v>
          </cell>
        </row>
        <row r="274">
          <cell r="B274" t="str">
            <v>SAN JERONIMO</v>
          </cell>
        </row>
        <row r="275">
          <cell r="B275" t="str">
            <v>SAN MIGUEL DE CHACCRAMPA</v>
          </cell>
        </row>
        <row r="276">
          <cell r="B276" t="str">
            <v>SANTA MARIA DE CHICMO</v>
          </cell>
        </row>
        <row r="277">
          <cell r="B277" t="str">
            <v>TALAVERA</v>
          </cell>
        </row>
        <row r="278">
          <cell r="B278" t="str">
            <v>TUMAY HUARACA</v>
          </cell>
        </row>
        <row r="279">
          <cell r="B279" t="str">
            <v>TURPO</v>
          </cell>
        </row>
        <row r="280">
          <cell r="B280" t="str">
            <v>KAQUIABAMBA</v>
          </cell>
        </row>
        <row r="281">
          <cell r="B281" t="str">
            <v>ANTABAMBA</v>
          </cell>
        </row>
        <row r="282">
          <cell r="B282" t="str">
            <v>EL ORO</v>
          </cell>
        </row>
        <row r="283">
          <cell r="B283" t="str">
            <v>HUAQUIRCA</v>
          </cell>
        </row>
        <row r="284">
          <cell r="B284" t="str">
            <v>JUAN ESPINOZA MEDRANO</v>
          </cell>
        </row>
        <row r="285">
          <cell r="B285" t="str">
            <v>OROPESA</v>
          </cell>
        </row>
        <row r="286">
          <cell r="B286" t="str">
            <v>PACHACONAS</v>
          </cell>
        </row>
        <row r="287">
          <cell r="B287" t="str">
            <v>SABAINO</v>
          </cell>
        </row>
        <row r="288">
          <cell r="B288" t="str">
            <v>CHALHUANCA</v>
          </cell>
        </row>
        <row r="289">
          <cell r="B289" t="str">
            <v>CAPAYA</v>
          </cell>
        </row>
        <row r="290">
          <cell r="B290" t="str">
            <v>CARAYBAMBA</v>
          </cell>
        </row>
        <row r="291">
          <cell r="B291" t="str">
            <v>CHAPIMARCA</v>
          </cell>
        </row>
        <row r="292">
          <cell r="B292" t="str">
            <v>COLCABAMBA</v>
          </cell>
        </row>
        <row r="293">
          <cell r="B293" t="str">
            <v>COTARUSE</v>
          </cell>
        </row>
        <row r="294">
          <cell r="B294" t="str">
            <v>HUAYLLO</v>
          </cell>
        </row>
        <row r="295">
          <cell r="B295" t="str">
            <v>JUSTO APU SAHUARAURA</v>
          </cell>
        </row>
        <row r="296">
          <cell r="B296" t="str">
            <v>LUCRE</v>
          </cell>
        </row>
        <row r="297">
          <cell r="B297" t="str">
            <v>POCOHUANCA</v>
          </cell>
        </row>
        <row r="298">
          <cell r="B298" t="str">
            <v>SAN JUAN DE CHACÑA</v>
          </cell>
        </row>
        <row r="299">
          <cell r="B299" t="str">
            <v>SAÑAYCA</v>
          </cell>
        </row>
        <row r="300">
          <cell r="B300" t="str">
            <v>SORAYA</v>
          </cell>
        </row>
        <row r="301">
          <cell r="B301" t="str">
            <v>TAPAIRIHUA</v>
          </cell>
        </row>
        <row r="302">
          <cell r="B302" t="str">
            <v>TINTAY</v>
          </cell>
        </row>
        <row r="303">
          <cell r="B303" t="str">
            <v>TORAYA</v>
          </cell>
        </row>
        <row r="304">
          <cell r="B304" t="str">
            <v>YANACA</v>
          </cell>
        </row>
        <row r="305">
          <cell r="B305" t="str">
            <v>TAMBOBAMBA</v>
          </cell>
        </row>
        <row r="306">
          <cell r="B306" t="str">
            <v>COTABAMBAS</v>
          </cell>
        </row>
        <row r="307">
          <cell r="B307" t="str">
            <v>COYLLURQUI</v>
          </cell>
        </row>
        <row r="308">
          <cell r="B308" t="str">
            <v>HAQUIRA</v>
          </cell>
        </row>
        <row r="309">
          <cell r="B309" t="str">
            <v>MARA</v>
          </cell>
        </row>
        <row r="310">
          <cell r="B310" t="str">
            <v>CHALLHUAHUACHO</v>
          </cell>
        </row>
        <row r="311">
          <cell r="B311" t="str">
            <v>CHINCHEROS</v>
          </cell>
        </row>
        <row r="312">
          <cell r="B312" t="str">
            <v>ANCO-HUALLO</v>
          </cell>
        </row>
        <row r="313">
          <cell r="B313" t="str">
            <v>COCHARCAS</v>
          </cell>
        </row>
        <row r="314">
          <cell r="B314" t="str">
            <v>HUACCANA</v>
          </cell>
        </row>
        <row r="315">
          <cell r="B315" t="str">
            <v>OCOBAMBA</v>
          </cell>
        </row>
        <row r="316">
          <cell r="B316" t="str">
            <v>ONGOY</v>
          </cell>
        </row>
        <row r="317">
          <cell r="B317" t="str">
            <v>URANMARCA</v>
          </cell>
        </row>
        <row r="318">
          <cell r="B318" t="str">
            <v>RANRACANCHA</v>
          </cell>
        </row>
        <row r="319">
          <cell r="B319" t="str">
            <v>CHUQUIBAMBILLA</v>
          </cell>
        </row>
        <row r="320">
          <cell r="B320" t="str">
            <v>CURPAHUASI</v>
          </cell>
        </row>
        <row r="321">
          <cell r="B321" t="str">
            <v>MARISCAL GAMARRA</v>
          </cell>
        </row>
        <row r="322">
          <cell r="B322" t="str">
            <v>HUAYLLATI</v>
          </cell>
        </row>
        <row r="323">
          <cell r="B323" t="str">
            <v>MAMARA</v>
          </cell>
        </row>
        <row r="324">
          <cell r="B324" t="str">
            <v>MICAELA BASTIDAS</v>
          </cell>
        </row>
        <row r="325">
          <cell r="B325" t="str">
            <v>PATAYPAMPA</v>
          </cell>
        </row>
        <row r="326">
          <cell r="B326" t="str">
            <v>PROGRESO</v>
          </cell>
        </row>
        <row r="327">
          <cell r="B327" t="str">
            <v>SAN ANTONIO</v>
          </cell>
        </row>
        <row r="328">
          <cell r="B328" t="str">
            <v>SANTA ROSA</v>
          </cell>
        </row>
        <row r="329">
          <cell r="B329" t="str">
            <v>TURPAY</v>
          </cell>
        </row>
        <row r="330">
          <cell r="B330" t="str">
            <v>VILCABAMBA</v>
          </cell>
        </row>
        <row r="331">
          <cell r="B331" t="str">
            <v>VIRUNDO</v>
          </cell>
        </row>
        <row r="332">
          <cell r="B332" t="str">
            <v>CURASCO</v>
          </cell>
        </row>
        <row r="333">
          <cell r="B333" t="str">
            <v>AREQUIPA</v>
          </cell>
        </row>
        <row r="334">
          <cell r="B334" t="str">
            <v>ALTO SELVA ALEGRE</v>
          </cell>
        </row>
        <row r="335">
          <cell r="B335" t="str">
            <v>CAYMA</v>
          </cell>
        </row>
        <row r="336">
          <cell r="B336" t="str">
            <v>CERRO COLORADO</v>
          </cell>
        </row>
        <row r="337">
          <cell r="B337" t="str">
            <v>CHARACATO</v>
          </cell>
        </row>
        <row r="338">
          <cell r="B338" t="str">
            <v>CHIGUATA</v>
          </cell>
        </row>
        <row r="339">
          <cell r="B339" t="str">
            <v>JACOBO HUNTER</v>
          </cell>
        </row>
        <row r="340">
          <cell r="B340" t="str">
            <v>LA JOYA</v>
          </cell>
        </row>
        <row r="341">
          <cell r="B341" t="str">
            <v>MARIANO MELGAR</v>
          </cell>
        </row>
        <row r="342">
          <cell r="B342" t="str">
            <v>MIRAFLORES</v>
          </cell>
        </row>
        <row r="343">
          <cell r="B343" t="str">
            <v>MOLLEBAYA</v>
          </cell>
        </row>
        <row r="344">
          <cell r="B344" t="str">
            <v>PAUCARPATA</v>
          </cell>
        </row>
        <row r="345">
          <cell r="B345" t="str">
            <v>POCSI</v>
          </cell>
        </row>
        <row r="346">
          <cell r="B346" t="str">
            <v>POLOBAYA</v>
          </cell>
        </row>
        <row r="347">
          <cell r="B347" t="str">
            <v>QUEQUEÑA</v>
          </cell>
        </row>
        <row r="348">
          <cell r="B348" t="str">
            <v>SABANDIA</v>
          </cell>
        </row>
        <row r="349">
          <cell r="B349" t="str">
            <v>SACHACA</v>
          </cell>
        </row>
        <row r="350">
          <cell r="B350" t="str">
            <v>VILLA DE SAN JUAN DE SIGUAS</v>
          </cell>
        </row>
        <row r="351">
          <cell r="B351" t="str">
            <v>SAN JUAN DE TARUCANI</v>
          </cell>
        </row>
        <row r="352">
          <cell r="B352" t="str">
            <v>SANTA ISABEL DE SIGUAS</v>
          </cell>
        </row>
        <row r="353">
          <cell r="B353" t="str">
            <v>SANTA RITA DE SIGUAS</v>
          </cell>
        </row>
        <row r="354">
          <cell r="B354" t="str">
            <v>SOCABAYA</v>
          </cell>
        </row>
        <row r="355">
          <cell r="B355" t="str">
            <v>TIABAYA</v>
          </cell>
        </row>
        <row r="356">
          <cell r="B356" t="str">
            <v>UCHUMAYO</v>
          </cell>
        </row>
        <row r="357">
          <cell r="B357" t="str">
            <v>VITOR</v>
          </cell>
        </row>
        <row r="358">
          <cell r="B358" t="str">
            <v>YANAHUARA</v>
          </cell>
        </row>
        <row r="359">
          <cell r="B359" t="str">
            <v>YARABAMBA</v>
          </cell>
        </row>
        <row r="360">
          <cell r="B360" t="str">
            <v>YURA</v>
          </cell>
        </row>
        <row r="361">
          <cell r="B361" t="str">
            <v>JOSE LUIS BUSTAMENTE Y RI</v>
          </cell>
        </row>
        <row r="362">
          <cell r="B362" t="str">
            <v>CAMANA</v>
          </cell>
        </row>
        <row r="363">
          <cell r="B363" t="str">
            <v>JOSE MARIA QUIMPER</v>
          </cell>
        </row>
        <row r="364">
          <cell r="B364" t="str">
            <v>MARIANO NICOLAS VALCARCEL</v>
          </cell>
        </row>
        <row r="365">
          <cell r="B365" t="str">
            <v>MARISCAL CACERES</v>
          </cell>
        </row>
        <row r="366">
          <cell r="B366" t="str">
            <v>NICOLAS DE PIEROLA</v>
          </cell>
        </row>
        <row r="367">
          <cell r="B367" t="str">
            <v>OCOÑA</v>
          </cell>
        </row>
        <row r="368">
          <cell r="B368" t="str">
            <v>QUILCA</v>
          </cell>
        </row>
        <row r="369">
          <cell r="B369" t="str">
            <v>SAMUEL PASTOR</v>
          </cell>
        </row>
        <row r="370">
          <cell r="B370" t="str">
            <v>CARAVELI</v>
          </cell>
        </row>
        <row r="371">
          <cell r="B371" t="str">
            <v>ACARI</v>
          </cell>
        </row>
        <row r="372">
          <cell r="B372" t="str">
            <v>ATICO</v>
          </cell>
        </row>
        <row r="373">
          <cell r="B373" t="str">
            <v>ATIQUIPA</v>
          </cell>
        </row>
        <row r="374">
          <cell r="B374" t="str">
            <v>BELLA UNION</v>
          </cell>
        </row>
        <row r="375">
          <cell r="B375" t="str">
            <v>CAHUACHO</v>
          </cell>
        </row>
        <row r="376">
          <cell r="B376" t="str">
            <v>CHALA</v>
          </cell>
        </row>
        <row r="377">
          <cell r="B377" t="str">
            <v>CHAPARRA</v>
          </cell>
        </row>
        <row r="378">
          <cell r="B378" t="str">
            <v>HUANUHUANU</v>
          </cell>
        </row>
        <row r="379">
          <cell r="B379" t="str">
            <v>JAQUI</v>
          </cell>
        </row>
        <row r="380">
          <cell r="B380" t="str">
            <v>LOMAS</v>
          </cell>
        </row>
        <row r="381">
          <cell r="B381" t="str">
            <v>QUICACHA</v>
          </cell>
        </row>
        <row r="382">
          <cell r="B382" t="str">
            <v>YAUCA</v>
          </cell>
        </row>
        <row r="383">
          <cell r="B383" t="str">
            <v>APLAO</v>
          </cell>
        </row>
        <row r="384">
          <cell r="B384" t="str">
            <v>ANDAGUA</v>
          </cell>
        </row>
        <row r="385">
          <cell r="B385" t="str">
            <v>AYO</v>
          </cell>
        </row>
        <row r="386">
          <cell r="B386" t="str">
            <v>CHACHAS</v>
          </cell>
        </row>
        <row r="387">
          <cell r="B387" t="str">
            <v>CHILCAYMARCA</v>
          </cell>
        </row>
        <row r="388">
          <cell r="B388" t="str">
            <v>CHOCO</v>
          </cell>
        </row>
        <row r="389">
          <cell r="B389" t="str">
            <v>HUANCARQUI</v>
          </cell>
        </row>
        <row r="390">
          <cell r="B390" t="str">
            <v>MACHAGUAY</v>
          </cell>
        </row>
        <row r="391">
          <cell r="B391" t="str">
            <v>ORCOPAMPA</v>
          </cell>
        </row>
        <row r="392">
          <cell r="B392" t="str">
            <v>PAMPACOLCA</v>
          </cell>
        </row>
        <row r="393">
          <cell r="B393" t="str">
            <v>TIPAN</v>
          </cell>
        </row>
        <row r="394">
          <cell r="B394" t="str">
            <v>UÑON</v>
          </cell>
        </row>
        <row r="395">
          <cell r="B395" t="str">
            <v>URACA - CORIRE</v>
          </cell>
        </row>
        <row r="396">
          <cell r="B396" t="str">
            <v>VIRACO</v>
          </cell>
        </row>
        <row r="397">
          <cell r="B397" t="str">
            <v>CHIVAY</v>
          </cell>
        </row>
        <row r="398">
          <cell r="B398" t="str">
            <v>ACHOMA</v>
          </cell>
        </row>
        <row r="399">
          <cell r="B399" t="str">
            <v>CABANACONDE</v>
          </cell>
        </row>
        <row r="400">
          <cell r="B400" t="str">
            <v>CALLALLI</v>
          </cell>
        </row>
        <row r="401">
          <cell r="B401" t="str">
            <v>CAYLLOMA</v>
          </cell>
        </row>
        <row r="402">
          <cell r="B402" t="str">
            <v>COPORAQUE</v>
          </cell>
        </row>
        <row r="403">
          <cell r="B403" t="str">
            <v>HUAMBO</v>
          </cell>
        </row>
        <row r="404">
          <cell r="B404" t="str">
            <v>HUANCA</v>
          </cell>
        </row>
        <row r="405">
          <cell r="B405" t="str">
            <v>ICHUPAMPA</v>
          </cell>
        </row>
        <row r="406">
          <cell r="B406" t="str">
            <v>LARI</v>
          </cell>
        </row>
        <row r="407">
          <cell r="B407" t="str">
            <v>LLUTA</v>
          </cell>
        </row>
        <row r="408">
          <cell r="B408" t="str">
            <v>MACA</v>
          </cell>
        </row>
        <row r="409">
          <cell r="B409" t="str">
            <v>MADRIGAL</v>
          </cell>
        </row>
        <row r="410">
          <cell r="B410" t="str">
            <v>SAN ANTONIO DE CHUCA</v>
          </cell>
        </row>
        <row r="411">
          <cell r="B411" t="str">
            <v>SIBAYO</v>
          </cell>
        </row>
        <row r="412">
          <cell r="B412" t="str">
            <v>TAPAY</v>
          </cell>
        </row>
        <row r="413">
          <cell r="B413" t="str">
            <v>TISCO</v>
          </cell>
        </row>
        <row r="414">
          <cell r="B414" t="str">
            <v>TUTI</v>
          </cell>
        </row>
        <row r="415">
          <cell r="B415" t="str">
            <v>YANQUE</v>
          </cell>
        </row>
        <row r="416">
          <cell r="B416" t="str">
            <v>MAJES - EL PEDREGAL</v>
          </cell>
        </row>
        <row r="417">
          <cell r="B417" t="str">
            <v>CHUQUIBAMBA</v>
          </cell>
        </row>
        <row r="418">
          <cell r="B418" t="str">
            <v>ANDARAY</v>
          </cell>
        </row>
        <row r="419">
          <cell r="B419" t="str">
            <v>CAYARANI</v>
          </cell>
        </row>
        <row r="420">
          <cell r="B420" t="str">
            <v>CHICHAS</v>
          </cell>
        </row>
        <row r="421">
          <cell r="B421" t="str">
            <v>IRAY</v>
          </cell>
        </row>
        <row r="422">
          <cell r="B422" t="str">
            <v>RIO GRANDE</v>
          </cell>
        </row>
        <row r="423">
          <cell r="B423" t="str">
            <v>SALAMANCA</v>
          </cell>
        </row>
        <row r="424">
          <cell r="B424" t="str">
            <v>YANAQUIHUA</v>
          </cell>
        </row>
        <row r="425">
          <cell r="B425" t="str">
            <v>MOLLENDO</v>
          </cell>
        </row>
        <row r="426">
          <cell r="B426" t="str">
            <v>COCACHACRA</v>
          </cell>
        </row>
        <row r="427">
          <cell r="B427" t="str">
            <v>DEAN VALDIVIA</v>
          </cell>
        </row>
        <row r="428">
          <cell r="B428" t="str">
            <v>ISLAY</v>
          </cell>
        </row>
        <row r="429">
          <cell r="B429" t="str">
            <v>MEJIA</v>
          </cell>
        </row>
        <row r="430">
          <cell r="B430" t="str">
            <v>LA PUNTA</v>
          </cell>
        </row>
        <row r="431">
          <cell r="B431" t="str">
            <v>COTAHUASI</v>
          </cell>
        </row>
        <row r="432">
          <cell r="B432" t="str">
            <v>ALCA</v>
          </cell>
        </row>
        <row r="433">
          <cell r="B433" t="str">
            <v>CHARCANA</v>
          </cell>
        </row>
        <row r="434">
          <cell r="B434" t="str">
            <v>HUAYNACOTAS</v>
          </cell>
        </row>
        <row r="435">
          <cell r="B435" t="str">
            <v>PAMPAMARCA</v>
          </cell>
        </row>
        <row r="436">
          <cell r="B436" t="str">
            <v>PUYCA</v>
          </cell>
        </row>
        <row r="437">
          <cell r="B437" t="str">
            <v>QUECHUALLA</v>
          </cell>
        </row>
        <row r="438">
          <cell r="B438" t="str">
            <v>SAYLA</v>
          </cell>
        </row>
        <row r="439">
          <cell r="B439" t="str">
            <v>TAURIA</v>
          </cell>
        </row>
        <row r="440">
          <cell r="B440" t="str">
            <v>TOMEPAMPA</v>
          </cell>
        </row>
        <row r="441">
          <cell r="B441" t="str">
            <v>TORO</v>
          </cell>
        </row>
        <row r="442">
          <cell r="B442" t="str">
            <v>AYACUCHO</v>
          </cell>
        </row>
        <row r="443">
          <cell r="B443" t="str">
            <v>ACOCRO</v>
          </cell>
        </row>
        <row r="444">
          <cell r="B444" t="str">
            <v>ACOS VINCHOS</v>
          </cell>
        </row>
        <row r="445">
          <cell r="B445" t="str">
            <v>CARMEN ALTO</v>
          </cell>
        </row>
        <row r="446">
          <cell r="B446" t="str">
            <v>CHIARA</v>
          </cell>
        </row>
        <row r="447">
          <cell r="B447" t="str">
            <v>OCROS</v>
          </cell>
        </row>
        <row r="448">
          <cell r="B448" t="str">
            <v>PACAYCASA</v>
          </cell>
        </row>
        <row r="449">
          <cell r="B449" t="str">
            <v>QUINUA</v>
          </cell>
        </row>
        <row r="450">
          <cell r="B450" t="str">
            <v>SAN JOSE DE TICLLAS</v>
          </cell>
        </row>
        <row r="451">
          <cell r="B451" t="str">
            <v>SAN JUAN BAUTISTA</v>
          </cell>
        </row>
        <row r="452">
          <cell r="B452" t="str">
            <v>SANTIAGO DE PISCHA</v>
          </cell>
        </row>
        <row r="453">
          <cell r="B453" t="str">
            <v>SOCOS</v>
          </cell>
        </row>
        <row r="454">
          <cell r="B454" t="str">
            <v>TAMBILLO</v>
          </cell>
        </row>
        <row r="455">
          <cell r="B455" t="str">
            <v>VINCHOS</v>
          </cell>
        </row>
        <row r="456">
          <cell r="B456" t="str">
            <v>JESUS NAZARENO</v>
          </cell>
        </row>
        <row r="457">
          <cell r="B457" t="str">
            <v>CANGALLO</v>
          </cell>
        </row>
        <row r="458">
          <cell r="B458" t="str">
            <v>CHUSCHI</v>
          </cell>
        </row>
        <row r="459">
          <cell r="B459" t="str">
            <v>LOS MOROCHUCOS</v>
          </cell>
        </row>
        <row r="460">
          <cell r="B460" t="str">
            <v>MARIA PARADO DE BELLIDO</v>
          </cell>
        </row>
        <row r="461">
          <cell r="B461" t="str">
            <v>PARAS</v>
          </cell>
        </row>
        <row r="462">
          <cell r="B462" t="str">
            <v>TOTOS</v>
          </cell>
        </row>
        <row r="463">
          <cell r="B463" t="str">
            <v>SANCOS</v>
          </cell>
        </row>
        <row r="464">
          <cell r="B464" t="str">
            <v>CARAPO</v>
          </cell>
        </row>
        <row r="465">
          <cell r="B465" t="str">
            <v>SACSAMARCA</v>
          </cell>
        </row>
        <row r="466">
          <cell r="B466" t="str">
            <v>SANTIAGO DE LUCANAMARCA</v>
          </cell>
        </row>
        <row r="467">
          <cell r="B467" t="str">
            <v>HUANTA</v>
          </cell>
        </row>
        <row r="468">
          <cell r="B468" t="str">
            <v>AYAHUANCO</v>
          </cell>
        </row>
        <row r="469">
          <cell r="B469" t="str">
            <v>HUAMANGUILLA</v>
          </cell>
        </row>
        <row r="470">
          <cell r="B470" t="str">
            <v>IGUAIN</v>
          </cell>
        </row>
        <row r="471">
          <cell r="B471" t="str">
            <v>LURICOCHA</v>
          </cell>
        </row>
        <row r="472">
          <cell r="B472" t="str">
            <v>SANTILLANA</v>
          </cell>
        </row>
        <row r="473">
          <cell r="B473" t="str">
            <v>SIVIA</v>
          </cell>
        </row>
        <row r="474">
          <cell r="B474" t="str">
            <v>LLOCHEGUA</v>
          </cell>
        </row>
        <row r="475">
          <cell r="B475" t="str">
            <v>SAN MIGUEL</v>
          </cell>
        </row>
        <row r="476">
          <cell r="B476" t="str">
            <v>ANCO</v>
          </cell>
        </row>
        <row r="477">
          <cell r="B477" t="str">
            <v>AYNA</v>
          </cell>
        </row>
        <row r="478">
          <cell r="B478" t="str">
            <v>CHILCAS</v>
          </cell>
        </row>
        <row r="479">
          <cell r="B479" t="str">
            <v>CHUNGUI</v>
          </cell>
        </row>
        <row r="480">
          <cell r="B480" t="str">
            <v>LUIS CARRANZA</v>
          </cell>
        </row>
        <row r="481">
          <cell r="B481" t="str">
            <v>SANTA ROSA</v>
          </cell>
        </row>
        <row r="482">
          <cell r="B482" t="str">
            <v>SAMUGARI</v>
          </cell>
        </row>
        <row r="483">
          <cell r="B483" t="str">
            <v>TAMBO</v>
          </cell>
        </row>
        <row r="484">
          <cell r="B484" t="str">
            <v>PUQUIO</v>
          </cell>
        </row>
        <row r="485">
          <cell r="B485" t="str">
            <v>AUCARA</v>
          </cell>
        </row>
        <row r="486">
          <cell r="B486" t="str">
            <v>CABANA</v>
          </cell>
        </row>
        <row r="487">
          <cell r="B487" t="str">
            <v>CARMEN SALCEDO</v>
          </cell>
        </row>
        <row r="488">
          <cell r="B488" t="str">
            <v>CHAVIÑA</v>
          </cell>
        </row>
        <row r="489">
          <cell r="B489" t="str">
            <v>CHIPAO</v>
          </cell>
        </row>
        <row r="490">
          <cell r="B490" t="str">
            <v>HUAC-HUAS</v>
          </cell>
        </row>
        <row r="491">
          <cell r="B491" t="str">
            <v>LARAMATE</v>
          </cell>
        </row>
        <row r="492">
          <cell r="B492" t="str">
            <v>LEONCIO PRADO</v>
          </cell>
        </row>
        <row r="493">
          <cell r="B493" t="str">
            <v>LLAUTA</v>
          </cell>
        </row>
        <row r="494">
          <cell r="B494" t="str">
            <v>LUCANAS</v>
          </cell>
        </row>
        <row r="495">
          <cell r="B495" t="str">
            <v>OCAÑA</v>
          </cell>
        </row>
        <row r="496">
          <cell r="B496" t="str">
            <v>OTOCA</v>
          </cell>
        </row>
        <row r="497">
          <cell r="B497" t="str">
            <v>SAISA</v>
          </cell>
        </row>
        <row r="498">
          <cell r="B498" t="str">
            <v>SAN CRISTOBAL</v>
          </cell>
        </row>
        <row r="499">
          <cell r="B499" t="str">
            <v>SAN JUAN</v>
          </cell>
        </row>
        <row r="500">
          <cell r="B500" t="str">
            <v>SAN PEDRO</v>
          </cell>
        </row>
        <row r="501">
          <cell r="B501" t="str">
            <v>SAN PEDRO DE PALCO</v>
          </cell>
        </row>
        <row r="502">
          <cell r="B502" t="str">
            <v>SANCOS</v>
          </cell>
        </row>
        <row r="503">
          <cell r="B503" t="str">
            <v>SANTA ANA DE HUAYCAHUACHO</v>
          </cell>
        </row>
        <row r="504">
          <cell r="B504" t="str">
            <v>SANTA LUCIA</v>
          </cell>
        </row>
        <row r="505">
          <cell r="B505" t="str">
            <v>CORACORA</v>
          </cell>
        </row>
        <row r="506">
          <cell r="B506" t="str">
            <v>CHUMPI</v>
          </cell>
        </row>
        <row r="507">
          <cell r="B507" t="str">
            <v>CORONEL CASTANEDA</v>
          </cell>
        </row>
        <row r="508">
          <cell r="B508" t="str">
            <v>PACAPAUZA</v>
          </cell>
        </row>
        <row r="509">
          <cell r="B509" t="str">
            <v>PULLO</v>
          </cell>
        </row>
        <row r="510">
          <cell r="B510" t="str">
            <v>PUYUSCA</v>
          </cell>
        </row>
        <row r="511">
          <cell r="B511" t="str">
            <v>SAN FRANCISCO DE RAVACAYC</v>
          </cell>
        </row>
        <row r="512">
          <cell r="B512" t="str">
            <v>UPAHUACHO</v>
          </cell>
        </row>
        <row r="513">
          <cell r="B513" t="str">
            <v>PAUSA</v>
          </cell>
        </row>
        <row r="514">
          <cell r="B514" t="str">
            <v>COLTA</v>
          </cell>
        </row>
        <row r="515">
          <cell r="B515" t="str">
            <v>CORCULLA</v>
          </cell>
        </row>
        <row r="516">
          <cell r="B516" t="str">
            <v>LAMPA</v>
          </cell>
        </row>
        <row r="517">
          <cell r="B517" t="str">
            <v>MARCABAMBA</v>
          </cell>
        </row>
        <row r="518">
          <cell r="B518" t="str">
            <v>OYOLO</v>
          </cell>
        </row>
        <row r="519">
          <cell r="B519" t="str">
            <v>PARARCA</v>
          </cell>
        </row>
        <row r="520">
          <cell r="B520" t="str">
            <v>SAN JAVIER DE ALPABAMBA</v>
          </cell>
        </row>
        <row r="521">
          <cell r="B521" t="str">
            <v>SAN JOSE DE USHUA</v>
          </cell>
        </row>
        <row r="522">
          <cell r="B522" t="str">
            <v>SARA SARA</v>
          </cell>
        </row>
        <row r="523">
          <cell r="B523" t="str">
            <v>QUEROBAMBA</v>
          </cell>
        </row>
        <row r="524">
          <cell r="B524" t="str">
            <v>BELEN</v>
          </cell>
        </row>
        <row r="525">
          <cell r="B525" t="str">
            <v>CHALCOS</v>
          </cell>
        </row>
        <row r="526">
          <cell r="B526" t="str">
            <v>CHILCAYOC</v>
          </cell>
        </row>
        <row r="527">
          <cell r="B527" t="str">
            <v>HUACAÑA</v>
          </cell>
        </row>
        <row r="528">
          <cell r="B528" t="str">
            <v>MORCOLLA</v>
          </cell>
        </row>
        <row r="529">
          <cell r="B529" t="str">
            <v>PAICO</v>
          </cell>
        </row>
        <row r="530">
          <cell r="B530" t="str">
            <v>SAN PEDRO DE LARCAY</v>
          </cell>
        </row>
        <row r="531">
          <cell r="B531" t="str">
            <v>SAN SALVADOR DE QUIJE</v>
          </cell>
        </row>
        <row r="532">
          <cell r="B532" t="str">
            <v>SANTIAGO DE PAUCARAY</v>
          </cell>
        </row>
        <row r="533">
          <cell r="B533" t="str">
            <v>SORAS</v>
          </cell>
        </row>
        <row r="534">
          <cell r="B534" t="str">
            <v>HUANCAPI</v>
          </cell>
        </row>
        <row r="535">
          <cell r="B535" t="str">
            <v>ALCAMENCA</v>
          </cell>
        </row>
        <row r="536">
          <cell r="B536" t="str">
            <v>APONGO</v>
          </cell>
        </row>
        <row r="537">
          <cell r="B537" t="str">
            <v>ASQUIPATA</v>
          </cell>
        </row>
        <row r="538">
          <cell r="B538" t="str">
            <v>CANARIA</v>
          </cell>
        </row>
        <row r="539">
          <cell r="B539" t="str">
            <v>CAYARA</v>
          </cell>
        </row>
        <row r="540">
          <cell r="B540" t="str">
            <v>COLCA</v>
          </cell>
        </row>
        <row r="541">
          <cell r="B541" t="str">
            <v>HUAMANQUIQUIA</v>
          </cell>
        </row>
        <row r="542">
          <cell r="B542" t="str">
            <v>HUANCARAYLLA</v>
          </cell>
        </row>
        <row r="543">
          <cell r="B543" t="str">
            <v>HUALLA</v>
          </cell>
        </row>
        <row r="544">
          <cell r="B544" t="str">
            <v>SARHUA</v>
          </cell>
        </row>
        <row r="545">
          <cell r="B545" t="str">
            <v>VILCANCHOS</v>
          </cell>
        </row>
        <row r="546">
          <cell r="B546" t="str">
            <v>VILCAS HUAMAN</v>
          </cell>
        </row>
        <row r="547">
          <cell r="B547" t="str">
            <v>ACCOMARCA</v>
          </cell>
        </row>
        <row r="548">
          <cell r="B548" t="str">
            <v>CARHUANCA</v>
          </cell>
        </row>
        <row r="549">
          <cell r="B549" t="str">
            <v>CONCEPCION</v>
          </cell>
        </row>
        <row r="550">
          <cell r="B550" t="str">
            <v>HUAMBALPA</v>
          </cell>
        </row>
        <row r="551">
          <cell r="B551" t="str">
            <v>INDEPENDENCIA</v>
          </cell>
        </row>
        <row r="552">
          <cell r="B552" t="str">
            <v>SAURAMA</v>
          </cell>
        </row>
        <row r="553">
          <cell r="B553" t="str">
            <v>VISCHONGO</v>
          </cell>
        </row>
        <row r="554">
          <cell r="B554" t="str">
            <v>CAJAMARCA</v>
          </cell>
        </row>
        <row r="555">
          <cell r="B555" t="str">
            <v>ASUNCION</v>
          </cell>
        </row>
        <row r="556">
          <cell r="B556" t="str">
            <v>CHETILLA</v>
          </cell>
        </row>
        <row r="557">
          <cell r="B557" t="str">
            <v>COSPAN</v>
          </cell>
        </row>
        <row r="558">
          <cell r="B558" t="str">
            <v>ENCAÑADA</v>
          </cell>
        </row>
        <row r="559">
          <cell r="B559" t="str">
            <v>JESUS</v>
          </cell>
        </row>
        <row r="560">
          <cell r="B560" t="str">
            <v>LLACANORA</v>
          </cell>
        </row>
        <row r="561">
          <cell r="B561" t="str">
            <v>LOS BAÑOS DEL INCA</v>
          </cell>
        </row>
        <row r="562">
          <cell r="B562" t="str">
            <v>MAGDALENA</v>
          </cell>
        </row>
        <row r="563">
          <cell r="B563" t="str">
            <v>MATARA</v>
          </cell>
        </row>
        <row r="564">
          <cell r="B564" t="str">
            <v>NAMORA</v>
          </cell>
        </row>
        <row r="565">
          <cell r="B565" t="str">
            <v>SAN JUAN</v>
          </cell>
        </row>
        <row r="566">
          <cell r="B566" t="str">
            <v>CAJABAMBA</v>
          </cell>
        </row>
        <row r="567">
          <cell r="B567" t="str">
            <v>CACHACHI</v>
          </cell>
        </row>
        <row r="568">
          <cell r="B568" t="str">
            <v>CONDEBAMBA</v>
          </cell>
        </row>
        <row r="569">
          <cell r="B569" t="str">
            <v>SITACOCHA</v>
          </cell>
        </row>
        <row r="570">
          <cell r="B570" t="str">
            <v>CELENDIN</v>
          </cell>
        </row>
        <row r="571">
          <cell r="B571" t="str">
            <v>CHUMUCH</v>
          </cell>
        </row>
        <row r="572">
          <cell r="B572" t="str">
            <v>CORTEGANA</v>
          </cell>
        </row>
        <row r="573">
          <cell r="B573" t="str">
            <v>HUASMIN</v>
          </cell>
        </row>
        <row r="574">
          <cell r="B574" t="str">
            <v>JORGE CHAVEZ</v>
          </cell>
        </row>
        <row r="575">
          <cell r="B575" t="str">
            <v>JOSE GALVEZ</v>
          </cell>
        </row>
        <row r="576">
          <cell r="B576" t="str">
            <v>MIGUEL IGLESIAS</v>
          </cell>
        </row>
        <row r="577">
          <cell r="B577" t="str">
            <v>OXAMARCA</v>
          </cell>
        </row>
        <row r="578">
          <cell r="B578" t="str">
            <v>SOROCHUCO</v>
          </cell>
        </row>
        <row r="579">
          <cell r="B579" t="str">
            <v>SUCRE</v>
          </cell>
        </row>
        <row r="580">
          <cell r="B580" t="str">
            <v>UTCO</v>
          </cell>
        </row>
        <row r="581">
          <cell r="B581" t="str">
            <v>LA LIBERTAD DE PALLAN</v>
          </cell>
        </row>
        <row r="582">
          <cell r="B582" t="str">
            <v>CHOTA</v>
          </cell>
        </row>
        <row r="583">
          <cell r="B583" t="str">
            <v>ANGUIA</v>
          </cell>
        </row>
        <row r="584">
          <cell r="B584" t="str">
            <v>CHADIN</v>
          </cell>
        </row>
        <row r="585">
          <cell r="B585" t="str">
            <v>CHIGUIRIP</v>
          </cell>
        </row>
        <row r="586">
          <cell r="B586" t="str">
            <v>CHIMBAN</v>
          </cell>
        </row>
        <row r="587">
          <cell r="B587" t="str">
            <v>CHOROPAMPA</v>
          </cell>
        </row>
        <row r="588">
          <cell r="B588" t="str">
            <v>COCHABAMBA</v>
          </cell>
        </row>
        <row r="589">
          <cell r="B589" t="str">
            <v>CONCHAN</v>
          </cell>
        </row>
        <row r="590">
          <cell r="B590" t="str">
            <v>HUAMBOS</v>
          </cell>
        </row>
        <row r="591">
          <cell r="B591" t="str">
            <v>LAJAS</v>
          </cell>
        </row>
        <row r="592">
          <cell r="B592" t="str">
            <v>LLAMA</v>
          </cell>
        </row>
        <row r="593">
          <cell r="B593" t="str">
            <v>MIRACOSTA</v>
          </cell>
        </row>
        <row r="594">
          <cell r="B594" t="str">
            <v>PACCHA</v>
          </cell>
        </row>
        <row r="595">
          <cell r="B595" t="str">
            <v>PION</v>
          </cell>
        </row>
        <row r="596">
          <cell r="B596" t="str">
            <v>QUEROCOTO</v>
          </cell>
        </row>
        <row r="597">
          <cell r="B597" t="str">
            <v>SAN JUAN DE LICUPIS</v>
          </cell>
        </row>
        <row r="598">
          <cell r="B598" t="str">
            <v>TACABAMBA</v>
          </cell>
        </row>
        <row r="599">
          <cell r="B599" t="str">
            <v>TOCMOCHE</v>
          </cell>
        </row>
        <row r="600">
          <cell r="B600" t="str">
            <v>CHALAMARCA</v>
          </cell>
        </row>
        <row r="601">
          <cell r="B601" t="str">
            <v>CONTUMAZA</v>
          </cell>
        </row>
        <row r="602">
          <cell r="B602" t="str">
            <v>CHILETE</v>
          </cell>
        </row>
        <row r="603">
          <cell r="B603" t="str">
            <v>CUPISNIQUE - TRINIDAD</v>
          </cell>
        </row>
        <row r="604">
          <cell r="B604" t="str">
            <v>GUZMANGO</v>
          </cell>
        </row>
        <row r="605">
          <cell r="B605" t="str">
            <v>SAN BENITO</v>
          </cell>
        </row>
        <row r="606">
          <cell r="B606" t="str">
            <v>SANTA CRUZ DE TOLEDO</v>
          </cell>
        </row>
        <row r="607">
          <cell r="B607" t="str">
            <v>TANTARICA</v>
          </cell>
        </row>
        <row r="608">
          <cell r="B608" t="str">
            <v>YONAN - TEMBLADERA</v>
          </cell>
        </row>
        <row r="609">
          <cell r="B609" t="str">
            <v>CUTERVO</v>
          </cell>
        </row>
        <row r="610">
          <cell r="B610" t="str">
            <v>CALLAYUC</v>
          </cell>
        </row>
        <row r="611">
          <cell r="B611" t="str">
            <v>CHOROS</v>
          </cell>
        </row>
        <row r="612">
          <cell r="B612" t="str">
            <v>CUJILLO</v>
          </cell>
        </row>
        <row r="613">
          <cell r="B613" t="str">
            <v>LA RAMADA</v>
          </cell>
        </row>
        <row r="614">
          <cell r="B614" t="str">
            <v>PIMPINGOS</v>
          </cell>
        </row>
        <row r="615">
          <cell r="B615" t="str">
            <v>QUEROCOTILLO</v>
          </cell>
        </row>
        <row r="616">
          <cell r="B616" t="str">
            <v>SAN ANDRES DE CUTERVO</v>
          </cell>
        </row>
        <row r="617">
          <cell r="B617" t="str">
            <v>SAN JUAN DE CUTERVO</v>
          </cell>
        </row>
        <row r="618">
          <cell r="B618" t="str">
            <v>SAN LUIS DE LUCMA</v>
          </cell>
        </row>
        <row r="619">
          <cell r="B619" t="str">
            <v>SANTA CRUZ DE CUTERVO</v>
          </cell>
        </row>
        <row r="620">
          <cell r="B620" t="str">
            <v>SANTO DOMINGO DE LA CAPIL</v>
          </cell>
        </row>
        <row r="621">
          <cell r="B621" t="str">
            <v>SANTO TOMAS</v>
          </cell>
        </row>
        <row r="622">
          <cell r="B622" t="str">
            <v>SOCOTA</v>
          </cell>
        </row>
        <row r="623">
          <cell r="B623" t="str">
            <v>TORIBIO CASANOVA</v>
          </cell>
        </row>
        <row r="624">
          <cell r="B624" t="str">
            <v>BAMBAMARCA</v>
          </cell>
        </row>
        <row r="625">
          <cell r="B625" t="str">
            <v>CHUGUR</v>
          </cell>
        </row>
        <row r="626">
          <cell r="B626" t="str">
            <v>HUALGAYOC</v>
          </cell>
        </row>
        <row r="627">
          <cell r="B627" t="str">
            <v>JAEN</v>
          </cell>
        </row>
        <row r="628">
          <cell r="B628" t="str">
            <v>BELLAVISTA</v>
          </cell>
        </row>
        <row r="629">
          <cell r="B629" t="str">
            <v>CHONTALI</v>
          </cell>
        </row>
        <row r="630">
          <cell r="B630" t="str">
            <v>COLASAY</v>
          </cell>
        </row>
        <row r="631">
          <cell r="B631" t="str">
            <v>HUABAL</v>
          </cell>
        </row>
        <row r="632">
          <cell r="B632" t="str">
            <v>LAS PIRIAS</v>
          </cell>
        </row>
        <row r="633">
          <cell r="B633" t="str">
            <v>POMAHUACA</v>
          </cell>
        </row>
        <row r="634">
          <cell r="B634" t="str">
            <v>PUCARA</v>
          </cell>
        </row>
        <row r="635">
          <cell r="B635" t="str">
            <v>SALLIQUE</v>
          </cell>
        </row>
        <row r="636">
          <cell r="B636" t="str">
            <v>SAN FELIPE</v>
          </cell>
        </row>
        <row r="637">
          <cell r="B637" t="str">
            <v>SAN JOSE DEL ALTO</v>
          </cell>
        </row>
        <row r="638">
          <cell r="B638" t="str">
            <v>SANTA ROSA</v>
          </cell>
        </row>
        <row r="639">
          <cell r="B639" t="str">
            <v>SAN IGNACIO</v>
          </cell>
        </row>
        <row r="640">
          <cell r="B640" t="str">
            <v>CHIRINOS</v>
          </cell>
        </row>
        <row r="641">
          <cell r="B641" t="str">
            <v>HUARANGO</v>
          </cell>
        </row>
        <row r="642">
          <cell r="B642" t="str">
            <v>LA COIPA</v>
          </cell>
        </row>
        <row r="643">
          <cell r="B643" t="str">
            <v>NAMBALLE</v>
          </cell>
        </row>
        <row r="644">
          <cell r="B644" t="str">
            <v>SAN JOSE DE LOURDES</v>
          </cell>
        </row>
        <row r="645">
          <cell r="B645" t="str">
            <v>TABACONAS</v>
          </cell>
        </row>
        <row r="646">
          <cell r="B646" t="str">
            <v>PEDRO GALVEZ</v>
          </cell>
        </row>
        <row r="647">
          <cell r="B647" t="str">
            <v>CHANCAY</v>
          </cell>
        </row>
        <row r="648">
          <cell r="B648" t="str">
            <v>EDUARDO VILLANUEVA</v>
          </cell>
        </row>
        <row r="649">
          <cell r="B649" t="str">
            <v>GREGORIO PITA</v>
          </cell>
        </row>
        <row r="650">
          <cell r="B650" t="str">
            <v>ICHOCAN</v>
          </cell>
        </row>
        <row r="651">
          <cell r="B651" t="str">
            <v>JOSE MANUEL QUIROZ</v>
          </cell>
        </row>
        <row r="652">
          <cell r="B652" t="str">
            <v>JOSE SABOGAL</v>
          </cell>
        </row>
        <row r="653">
          <cell r="B653" t="str">
            <v>SAN MIGUEL DE PALLAQUEZ</v>
          </cell>
        </row>
        <row r="654">
          <cell r="B654" t="str">
            <v>BOLIVAR</v>
          </cell>
        </row>
        <row r="655">
          <cell r="B655" t="str">
            <v>CALQUIS</v>
          </cell>
        </row>
        <row r="656">
          <cell r="B656" t="str">
            <v>CATILLUC</v>
          </cell>
        </row>
        <row r="657">
          <cell r="B657" t="str">
            <v>EL PRADO</v>
          </cell>
        </row>
        <row r="658">
          <cell r="B658" t="str">
            <v>LA FLORIDA</v>
          </cell>
        </row>
        <row r="659">
          <cell r="B659" t="str">
            <v>LLAPA</v>
          </cell>
        </row>
        <row r="660">
          <cell r="B660" t="str">
            <v>NANCHOC</v>
          </cell>
        </row>
        <row r="661">
          <cell r="B661" t="str">
            <v>NIEPOS</v>
          </cell>
        </row>
        <row r="662">
          <cell r="B662" t="str">
            <v>SAN GREGORIO</v>
          </cell>
        </row>
        <row r="663">
          <cell r="B663" t="str">
            <v>SAN SILVESTRE DE COCHAN</v>
          </cell>
        </row>
        <row r="664">
          <cell r="B664" t="str">
            <v>TONGOD</v>
          </cell>
        </row>
        <row r="665">
          <cell r="B665" t="str">
            <v>UNION AGUA BLANCA</v>
          </cell>
        </row>
        <row r="666">
          <cell r="B666" t="str">
            <v>SAN PABLO</v>
          </cell>
        </row>
        <row r="667">
          <cell r="B667" t="str">
            <v>SAN BERNARDINO</v>
          </cell>
        </row>
        <row r="668">
          <cell r="B668" t="str">
            <v>SAN LUIS</v>
          </cell>
        </row>
        <row r="669">
          <cell r="B669" t="str">
            <v>TUMBADEN</v>
          </cell>
        </row>
        <row r="670">
          <cell r="B670" t="str">
            <v>SANTA CRUZ</v>
          </cell>
        </row>
        <row r="671">
          <cell r="B671" t="str">
            <v>ANDABAMBA</v>
          </cell>
        </row>
        <row r="672">
          <cell r="B672" t="str">
            <v>CATACHE</v>
          </cell>
        </row>
        <row r="673">
          <cell r="B673" t="str">
            <v>CHANCAYBANOS</v>
          </cell>
        </row>
        <row r="674">
          <cell r="B674" t="str">
            <v>LA ESPERANZA</v>
          </cell>
        </row>
        <row r="675">
          <cell r="B675" t="str">
            <v>NINABAMBA</v>
          </cell>
        </row>
        <row r="676">
          <cell r="B676" t="str">
            <v>PULAN</v>
          </cell>
        </row>
        <row r="677">
          <cell r="B677" t="str">
            <v>SAUCEPAMPA</v>
          </cell>
        </row>
        <row r="678">
          <cell r="B678" t="str">
            <v>SEXI</v>
          </cell>
        </row>
        <row r="679">
          <cell r="B679" t="str">
            <v>UTICYACU</v>
          </cell>
        </row>
        <row r="680">
          <cell r="B680" t="str">
            <v>YAUYUCAN</v>
          </cell>
        </row>
        <row r="681">
          <cell r="B681" t="str">
            <v>CALLAO</v>
          </cell>
        </row>
        <row r="682">
          <cell r="B682" t="str">
            <v>BELLAVISTA</v>
          </cell>
        </row>
        <row r="683">
          <cell r="B683" t="str">
            <v>CARMEN DE LA LEGUA REYNOSO</v>
          </cell>
        </row>
        <row r="684">
          <cell r="B684" t="str">
            <v>LA PERLA</v>
          </cell>
        </row>
        <row r="685">
          <cell r="B685" t="str">
            <v>LA PUNTA</v>
          </cell>
        </row>
        <row r="686">
          <cell r="B686" t="str">
            <v>VENTANILLA</v>
          </cell>
        </row>
        <row r="687">
          <cell r="B687" t="str">
            <v>CUSCO</v>
          </cell>
        </row>
        <row r="688">
          <cell r="B688" t="str">
            <v>CCORCA</v>
          </cell>
        </row>
        <row r="689">
          <cell r="B689" t="str">
            <v>POROY</v>
          </cell>
        </row>
        <row r="690">
          <cell r="B690" t="str">
            <v>SAN JERONIMO</v>
          </cell>
        </row>
        <row r="691">
          <cell r="B691" t="str">
            <v>SAN SEBASTIAN</v>
          </cell>
        </row>
        <row r="692">
          <cell r="B692" t="str">
            <v>SANTIAGO</v>
          </cell>
        </row>
        <row r="693">
          <cell r="B693" t="str">
            <v>SAYLLA</v>
          </cell>
        </row>
        <row r="694">
          <cell r="B694" t="str">
            <v>WANCHAQ</v>
          </cell>
        </row>
        <row r="695">
          <cell r="B695" t="str">
            <v>ACOMAYO</v>
          </cell>
        </row>
        <row r="696">
          <cell r="B696" t="str">
            <v>ACOPIA</v>
          </cell>
        </row>
        <row r="697">
          <cell r="B697" t="str">
            <v>ACOS</v>
          </cell>
        </row>
        <row r="698">
          <cell r="B698" t="str">
            <v>MOSOC LLACTA</v>
          </cell>
        </row>
        <row r="699">
          <cell r="B699" t="str">
            <v>POMACANCHI</v>
          </cell>
        </row>
        <row r="700">
          <cell r="B700" t="str">
            <v>RONDOCAN</v>
          </cell>
        </row>
        <row r="701">
          <cell r="B701" t="str">
            <v>SANGARARA</v>
          </cell>
        </row>
        <row r="702">
          <cell r="B702" t="str">
            <v>ANTA</v>
          </cell>
        </row>
        <row r="703">
          <cell r="B703" t="str">
            <v>ANCAHUASI</v>
          </cell>
        </row>
        <row r="704">
          <cell r="B704" t="str">
            <v>CACHIMAYO</v>
          </cell>
        </row>
        <row r="705">
          <cell r="B705" t="str">
            <v>CHINCHAYPUJIO</v>
          </cell>
        </row>
        <row r="706">
          <cell r="B706" t="str">
            <v>HUAROCONDO</v>
          </cell>
        </row>
        <row r="707">
          <cell r="B707" t="str">
            <v>LIMATAMBO</v>
          </cell>
        </row>
        <row r="708">
          <cell r="B708" t="str">
            <v>MOLLEPATA</v>
          </cell>
        </row>
        <row r="709">
          <cell r="B709" t="str">
            <v>PUCYURA</v>
          </cell>
        </row>
        <row r="710">
          <cell r="B710" t="str">
            <v>ZURITE</v>
          </cell>
        </row>
        <row r="711">
          <cell r="B711" t="str">
            <v>CALCA</v>
          </cell>
        </row>
        <row r="712">
          <cell r="B712" t="str">
            <v>COYA</v>
          </cell>
        </row>
        <row r="713">
          <cell r="B713" t="str">
            <v>LAMAY</v>
          </cell>
        </row>
        <row r="714">
          <cell r="B714" t="str">
            <v>LARES</v>
          </cell>
        </row>
        <row r="715">
          <cell r="B715" t="str">
            <v>PISAC</v>
          </cell>
        </row>
        <row r="716">
          <cell r="B716" t="str">
            <v>SAN SALVADOR</v>
          </cell>
        </row>
        <row r="717">
          <cell r="B717" t="str">
            <v>TARAY</v>
          </cell>
        </row>
        <row r="718">
          <cell r="B718" t="str">
            <v>YANATILE</v>
          </cell>
        </row>
        <row r="719">
          <cell r="B719" t="str">
            <v>YANAOCA</v>
          </cell>
        </row>
        <row r="720">
          <cell r="B720" t="str">
            <v>CHECCA</v>
          </cell>
        </row>
        <row r="721">
          <cell r="B721" t="str">
            <v>KUNTURKANKI</v>
          </cell>
        </row>
        <row r="722">
          <cell r="B722" t="str">
            <v>LANGUI</v>
          </cell>
        </row>
        <row r="723">
          <cell r="B723" t="str">
            <v>LAYO</v>
          </cell>
        </row>
        <row r="724">
          <cell r="B724" t="str">
            <v>PAMPAMARCA</v>
          </cell>
        </row>
        <row r="725">
          <cell r="B725" t="str">
            <v>QUEHUE</v>
          </cell>
        </row>
        <row r="726">
          <cell r="B726" t="str">
            <v>TUPAC AMARU</v>
          </cell>
        </row>
        <row r="727">
          <cell r="B727" t="str">
            <v>SICUANI</v>
          </cell>
        </row>
        <row r="728">
          <cell r="B728" t="str">
            <v>CHECACUPE</v>
          </cell>
        </row>
        <row r="729">
          <cell r="B729" t="str">
            <v>COMBAPATA</v>
          </cell>
        </row>
        <row r="730">
          <cell r="B730" t="str">
            <v>MARANGANI</v>
          </cell>
        </row>
        <row r="731">
          <cell r="B731" t="str">
            <v>PITUMARCA</v>
          </cell>
        </row>
        <row r="732">
          <cell r="B732" t="str">
            <v>SAN PABLO</v>
          </cell>
        </row>
        <row r="733">
          <cell r="B733" t="str">
            <v>SAN PEDRO</v>
          </cell>
        </row>
        <row r="734">
          <cell r="B734" t="str">
            <v>TINTA</v>
          </cell>
        </row>
        <row r="735">
          <cell r="B735" t="str">
            <v>SANTO TOMAS</v>
          </cell>
        </row>
        <row r="736">
          <cell r="B736" t="str">
            <v>CAPACMARCA</v>
          </cell>
        </row>
        <row r="737">
          <cell r="B737" t="str">
            <v>CHAMACA</v>
          </cell>
        </row>
        <row r="738">
          <cell r="B738" t="str">
            <v>COLQUEMARCA</v>
          </cell>
        </row>
        <row r="739">
          <cell r="B739" t="str">
            <v>LIVITACA</v>
          </cell>
        </row>
        <row r="740">
          <cell r="B740" t="str">
            <v>LLUSCO</v>
          </cell>
        </row>
        <row r="741">
          <cell r="B741" t="str">
            <v>QUIÑOTA</v>
          </cell>
        </row>
        <row r="742">
          <cell r="B742" t="str">
            <v>VELILLE</v>
          </cell>
        </row>
        <row r="743">
          <cell r="B743" t="str">
            <v>ESPINAR-YAURI</v>
          </cell>
        </row>
        <row r="744">
          <cell r="B744" t="str">
            <v>CONDOROMA</v>
          </cell>
        </row>
        <row r="745">
          <cell r="B745" t="str">
            <v>COPORAQUE</v>
          </cell>
        </row>
        <row r="746">
          <cell r="B746" t="str">
            <v>OCORURO</v>
          </cell>
        </row>
        <row r="747">
          <cell r="B747" t="str">
            <v>PALLPATA</v>
          </cell>
        </row>
        <row r="748">
          <cell r="B748" t="str">
            <v>PICHIGUA</v>
          </cell>
        </row>
        <row r="749">
          <cell r="B749" t="str">
            <v>SUYKUTAMBO</v>
          </cell>
        </row>
        <row r="750">
          <cell r="B750" t="str">
            <v>ALTO PICHIGUA</v>
          </cell>
        </row>
        <row r="751">
          <cell r="B751" t="str">
            <v>SANTA ANA</v>
          </cell>
        </row>
        <row r="752">
          <cell r="B752" t="str">
            <v>ECHARATE</v>
          </cell>
        </row>
        <row r="753">
          <cell r="B753" t="str">
            <v>HUAYOPATA</v>
          </cell>
        </row>
        <row r="754">
          <cell r="B754" t="str">
            <v>MARANURA</v>
          </cell>
        </row>
        <row r="755">
          <cell r="B755" t="str">
            <v>OCOBAMBA</v>
          </cell>
        </row>
        <row r="756">
          <cell r="B756" t="str">
            <v>QUELLOUNO</v>
          </cell>
        </row>
        <row r="757">
          <cell r="B757" t="str">
            <v>KIMBIRI</v>
          </cell>
        </row>
        <row r="758">
          <cell r="B758" t="str">
            <v>SANTA TERESA</v>
          </cell>
        </row>
        <row r="759">
          <cell r="B759" t="str">
            <v>VILCABAMBA</v>
          </cell>
        </row>
        <row r="760">
          <cell r="B760" t="str">
            <v>PICHARI</v>
          </cell>
        </row>
        <row r="761">
          <cell r="B761" t="str">
            <v>PARURO</v>
          </cell>
        </row>
        <row r="762">
          <cell r="B762" t="str">
            <v>ACCHA</v>
          </cell>
        </row>
        <row r="763">
          <cell r="B763" t="str">
            <v>CCAPI</v>
          </cell>
        </row>
        <row r="764">
          <cell r="B764" t="str">
            <v>COLCHA</v>
          </cell>
        </row>
        <row r="765">
          <cell r="B765" t="str">
            <v>HUANOQUITE</v>
          </cell>
        </row>
        <row r="766">
          <cell r="B766" t="str">
            <v>OMACHA</v>
          </cell>
        </row>
        <row r="767">
          <cell r="B767" t="str">
            <v>PACCARITAMBO</v>
          </cell>
        </row>
        <row r="768">
          <cell r="B768" t="str">
            <v>PILLPINTO</v>
          </cell>
        </row>
        <row r="769">
          <cell r="B769" t="str">
            <v>YAURISQUE</v>
          </cell>
        </row>
        <row r="770">
          <cell r="B770" t="str">
            <v>PAUCARTAMBO</v>
          </cell>
        </row>
        <row r="771">
          <cell r="B771" t="str">
            <v>CAICAY</v>
          </cell>
        </row>
        <row r="772">
          <cell r="B772" t="str">
            <v>CHALLABAMBA</v>
          </cell>
        </row>
        <row r="773">
          <cell r="B773" t="str">
            <v>COLQUEPATA</v>
          </cell>
        </row>
        <row r="774">
          <cell r="B774" t="str">
            <v>HUANCARANI</v>
          </cell>
        </row>
        <row r="775">
          <cell r="B775" t="str">
            <v>KOSÑIPATA</v>
          </cell>
        </row>
        <row r="776">
          <cell r="B776" t="str">
            <v>URCOS</v>
          </cell>
        </row>
        <row r="777">
          <cell r="B777" t="str">
            <v>ANDAHUAYLILLAS</v>
          </cell>
        </row>
        <row r="778">
          <cell r="B778" t="str">
            <v>CAMANTI</v>
          </cell>
        </row>
        <row r="779">
          <cell r="B779" t="str">
            <v>CCARHUAYO</v>
          </cell>
        </row>
        <row r="780">
          <cell r="B780" t="str">
            <v>CCATCA</v>
          </cell>
        </row>
        <row r="781">
          <cell r="B781" t="str">
            <v>CUSIPATA</v>
          </cell>
        </row>
        <row r="782">
          <cell r="B782" t="str">
            <v>HUARO</v>
          </cell>
        </row>
        <row r="783">
          <cell r="B783" t="str">
            <v>LUCRE</v>
          </cell>
        </row>
        <row r="784">
          <cell r="B784" t="str">
            <v>MARCAPATA</v>
          </cell>
        </row>
        <row r="785">
          <cell r="B785" t="str">
            <v>OCONGATE</v>
          </cell>
        </row>
        <row r="786">
          <cell r="B786" t="str">
            <v>OROPESA</v>
          </cell>
        </row>
        <row r="787">
          <cell r="B787" t="str">
            <v>QUIQUIJANA</v>
          </cell>
        </row>
        <row r="788">
          <cell r="B788" t="str">
            <v>URUBAMBA</v>
          </cell>
        </row>
        <row r="789">
          <cell r="B789" t="str">
            <v>CHINCHERO</v>
          </cell>
        </row>
        <row r="790">
          <cell r="B790" t="str">
            <v>HUAYLLABAMBA</v>
          </cell>
        </row>
        <row r="791">
          <cell r="B791" t="str">
            <v>MACHUPICCHU</v>
          </cell>
        </row>
        <row r="792">
          <cell r="B792" t="str">
            <v>MARAS</v>
          </cell>
        </row>
        <row r="793">
          <cell r="B793" t="str">
            <v>OLLANTAYTAMBO</v>
          </cell>
        </row>
        <row r="794">
          <cell r="B794" t="str">
            <v>YUCAY</v>
          </cell>
        </row>
        <row r="795">
          <cell r="B795" t="str">
            <v>HUANCAVELICA</v>
          </cell>
        </row>
        <row r="796">
          <cell r="B796" t="str">
            <v>ACOBAMBILLA</v>
          </cell>
        </row>
        <row r="797">
          <cell r="B797" t="str">
            <v>ACORIA</v>
          </cell>
        </row>
        <row r="798">
          <cell r="B798" t="str">
            <v>CONAYCA</v>
          </cell>
        </row>
        <row r="799">
          <cell r="B799" t="str">
            <v>CUENCA</v>
          </cell>
        </row>
        <row r="800">
          <cell r="B800" t="str">
            <v>HUACHOCOLPA</v>
          </cell>
        </row>
        <row r="801">
          <cell r="B801" t="str">
            <v>HUAYLLAHUARA</v>
          </cell>
        </row>
        <row r="802">
          <cell r="B802" t="str">
            <v>IZCUCHACA</v>
          </cell>
        </row>
        <row r="803">
          <cell r="B803" t="str">
            <v>LARIA</v>
          </cell>
        </row>
        <row r="804">
          <cell r="B804" t="str">
            <v>MANTA</v>
          </cell>
        </row>
        <row r="805">
          <cell r="B805" t="str">
            <v>MARISCAL CACERES</v>
          </cell>
        </row>
        <row r="806">
          <cell r="B806" t="str">
            <v>MOYA</v>
          </cell>
        </row>
        <row r="807">
          <cell r="B807" t="str">
            <v>NUEVO OCCORO</v>
          </cell>
        </row>
        <row r="808">
          <cell r="B808" t="str">
            <v>PALCA</v>
          </cell>
        </row>
        <row r="809">
          <cell r="B809" t="str">
            <v>PILCHACA</v>
          </cell>
        </row>
        <row r="810">
          <cell r="B810" t="str">
            <v>VILCA</v>
          </cell>
        </row>
        <row r="811">
          <cell r="B811" t="str">
            <v>YAULI</v>
          </cell>
        </row>
        <row r="812">
          <cell r="B812" t="str">
            <v>ASCENCION</v>
          </cell>
        </row>
        <row r="813">
          <cell r="B813" t="str">
            <v>ACOBAMBA</v>
          </cell>
        </row>
        <row r="814">
          <cell r="B814" t="str">
            <v>ANDABAMBA</v>
          </cell>
        </row>
        <row r="815">
          <cell r="B815" t="str">
            <v>ANTA</v>
          </cell>
        </row>
        <row r="816">
          <cell r="B816" t="str">
            <v>CAJA ESPIRITU</v>
          </cell>
        </row>
        <row r="817">
          <cell r="B817" t="str">
            <v>MARCAS</v>
          </cell>
        </row>
        <row r="818">
          <cell r="B818" t="str">
            <v>PAUCARA</v>
          </cell>
        </row>
        <row r="819">
          <cell r="B819" t="str">
            <v>POMACOCHA</v>
          </cell>
        </row>
        <row r="820">
          <cell r="B820" t="str">
            <v>ROSARIO</v>
          </cell>
        </row>
        <row r="821">
          <cell r="B821" t="str">
            <v>LIRCAY</v>
          </cell>
        </row>
        <row r="822">
          <cell r="B822" t="str">
            <v>ANCHONGA</v>
          </cell>
        </row>
        <row r="823">
          <cell r="B823" t="str">
            <v>CALLANMARCA</v>
          </cell>
        </row>
        <row r="824">
          <cell r="B824" t="str">
            <v>CCOCHACCASA</v>
          </cell>
        </row>
        <row r="825">
          <cell r="B825" t="str">
            <v>CHINCHO</v>
          </cell>
        </row>
        <row r="826">
          <cell r="B826" t="str">
            <v>CONGALLA</v>
          </cell>
        </row>
        <row r="827">
          <cell r="B827" t="str">
            <v>HUANCA-HUANCA</v>
          </cell>
        </row>
        <row r="828">
          <cell r="B828" t="str">
            <v>HUAYLLAY GRANDE</v>
          </cell>
        </row>
        <row r="829">
          <cell r="B829" t="str">
            <v>JULCAMARCA</v>
          </cell>
        </row>
        <row r="830">
          <cell r="B830" t="str">
            <v>SAN ANTONIO DE ANTAPARCO</v>
          </cell>
        </row>
        <row r="831">
          <cell r="B831" t="str">
            <v>SANTO TOMAS DE PATA</v>
          </cell>
        </row>
        <row r="832">
          <cell r="B832" t="str">
            <v>SECCLLA</v>
          </cell>
        </row>
        <row r="833">
          <cell r="B833" t="str">
            <v>CASTROVIRREYNA</v>
          </cell>
        </row>
        <row r="834">
          <cell r="B834" t="str">
            <v>ARMA</v>
          </cell>
        </row>
        <row r="835">
          <cell r="B835" t="str">
            <v>AURAHUA</v>
          </cell>
        </row>
        <row r="836">
          <cell r="B836" t="str">
            <v>CAPILLAS</v>
          </cell>
        </row>
        <row r="837">
          <cell r="B837" t="str">
            <v>CHUPAMARCA</v>
          </cell>
        </row>
        <row r="838">
          <cell r="B838" t="str">
            <v>COCAS</v>
          </cell>
        </row>
        <row r="839">
          <cell r="B839" t="str">
            <v>HUACHOS</v>
          </cell>
        </row>
        <row r="840">
          <cell r="B840" t="str">
            <v>HUAMATAMBO</v>
          </cell>
        </row>
        <row r="841">
          <cell r="B841" t="str">
            <v>MOLLEPAMPA</v>
          </cell>
        </row>
        <row r="842">
          <cell r="B842" t="str">
            <v>SAN JUAN</v>
          </cell>
        </row>
        <row r="843">
          <cell r="B843" t="str">
            <v>SANTA ANA</v>
          </cell>
        </row>
        <row r="844">
          <cell r="B844" t="str">
            <v>TANTARA</v>
          </cell>
        </row>
        <row r="845">
          <cell r="B845" t="str">
            <v>TICRAPO</v>
          </cell>
        </row>
        <row r="846">
          <cell r="B846" t="str">
            <v>CHURCAMPA</v>
          </cell>
        </row>
        <row r="847">
          <cell r="B847" t="str">
            <v>ANCO</v>
          </cell>
        </row>
        <row r="848">
          <cell r="B848" t="str">
            <v>CHINCHIHUASI</v>
          </cell>
        </row>
        <row r="849">
          <cell r="B849" t="str">
            <v>EL CARMEN</v>
          </cell>
        </row>
        <row r="850">
          <cell r="B850" t="str">
            <v>LA MERCED</v>
          </cell>
        </row>
        <row r="851">
          <cell r="B851" t="str">
            <v>LOCROJA</v>
          </cell>
        </row>
        <row r="852">
          <cell r="B852" t="str">
            <v>PAUCARBAMBA</v>
          </cell>
        </row>
        <row r="853">
          <cell r="B853" t="str">
            <v>SAN MIGUEL DE MAYOCC</v>
          </cell>
        </row>
        <row r="854">
          <cell r="B854" t="str">
            <v>SAN PEDRO DE CORIS</v>
          </cell>
        </row>
        <row r="855">
          <cell r="B855" t="str">
            <v>PACHAMARCA</v>
          </cell>
        </row>
        <row r="856">
          <cell r="B856" t="str">
            <v>COSME</v>
          </cell>
        </row>
        <row r="857">
          <cell r="B857" t="str">
            <v>HUAYTARA</v>
          </cell>
        </row>
        <row r="858">
          <cell r="B858" t="str">
            <v>AYAVI</v>
          </cell>
        </row>
        <row r="859">
          <cell r="B859" t="str">
            <v>CORDOVA</v>
          </cell>
        </row>
        <row r="860">
          <cell r="B860" t="str">
            <v>HUAYACUNDO ARMA</v>
          </cell>
        </row>
        <row r="861">
          <cell r="B861" t="str">
            <v>LARAMARCA</v>
          </cell>
        </row>
        <row r="862">
          <cell r="B862" t="str">
            <v>OCOYO</v>
          </cell>
        </row>
        <row r="863">
          <cell r="B863" t="str">
            <v>PILPICHACA</v>
          </cell>
        </row>
        <row r="864">
          <cell r="B864" t="str">
            <v>QUERCO</v>
          </cell>
        </row>
        <row r="865">
          <cell r="B865" t="str">
            <v>QUITO-ARMA</v>
          </cell>
        </row>
        <row r="866">
          <cell r="B866" t="str">
            <v>SAN ANTONIO DE CUSICANCHA</v>
          </cell>
        </row>
        <row r="867">
          <cell r="B867" t="str">
            <v>SAN FRANCISCO DE SANGAYAICO</v>
          </cell>
        </row>
        <row r="868">
          <cell r="B868" t="str">
            <v>SAN ISIDRO</v>
          </cell>
        </row>
        <row r="869">
          <cell r="B869" t="str">
            <v>SANTIAGO DE CHOCORVOS</v>
          </cell>
        </row>
        <row r="870">
          <cell r="B870" t="str">
            <v>SANTIAGO DE QUIRAHUARA</v>
          </cell>
        </row>
        <row r="871">
          <cell r="B871" t="str">
            <v>SANTO DOMINGO DE CAPILLAS</v>
          </cell>
        </row>
        <row r="872">
          <cell r="B872" t="str">
            <v>TAMBO</v>
          </cell>
        </row>
        <row r="873">
          <cell r="B873" t="str">
            <v>PAMPAS</v>
          </cell>
        </row>
        <row r="874">
          <cell r="B874" t="str">
            <v>ACOSTAMBO</v>
          </cell>
        </row>
        <row r="875">
          <cell r="B875" t="str">
            <v>ACRAQUIA</v>
          </cell>
        </row>
        <row r="876">
          <cell r="B876" t="str">
            <v>AHUAYCHA</v>
          </cell>
        </row>
        <row r="877">
          <cell r="B877" t="str">
            <v>COLCABAMBA</v>
          </cell>
        </row>
        <row r="878">
          <cell r="B878" t="str">
            <v>DANIEL HERNANDEZ</v>
          </cell>
        </row>
        <row r="879">
          <cell r="B879" t="str">
            <v>HUACHOCOLPA</v>
          </cell>
        </row>
        <row r="880">
          <cell r="B880" t="str">
            <v>HUANDO</v>
          </cell>
        </row>
        <row r="881">
          <cell r="B881" t="str">
            <v>HUARIBAMBA</v>
          </cell>
        </row>
        <row r="882">
          <cell r="B882" t="str">
            <v>ÑAHUIMPUQUIO</v>
          </cell>
        </row>
        <row r="883">
          <cell r="B883" t="str">
            <v>PAZOS</v>
          </cell>
        </row>
        <row r="884">
          <cell r="B884" t="str">
            <v>QUISHUAR</v>
          </cell>
        </row>
        <row r="885">
          <cell r="B885" t="str">
            <v>SALCABAMBA</v>
          </cell>
        </row>
        <row r="886">
          <cell r="B886" t="str">
            <v>SALCAHUASI</v>
          </cell>
        </row>
        <row r="887">
          <cell r="B887" t="str">
            <v>SAN MARCOS DE ROCCHAC</v>
          </cell>
        </row>
        <row r="888">
          <cell r="B888" t="str">
            <v>SURCUBAMBA</v>
          </cell>
        </row>
        <row r="889">
          <cell r="B889" t="str">
            <v>TINTAY PUNCU</v>
          </cell>
        </row>
        <row r="890">
          <cell r="B890" t="str">
            <v>HUANUCO</v>
          </cell>
        </row>
        <row r="891">
          <cell r="B891" t="str">
            <v>AMARILIS</v>
          </cell>
        </row>
        <row r="892">
          <cell r="B892" t="str">
            <v>CHINCHAO</v>
          </cell>
        </row>
        <row r="893">
          <cell r="B893" t="str">
            <v>CHURUBAMBA</v>
          </cell>
        </row>
        <row r="894">
          <cell r="B894" t="str">
            <v>MARGOS</v>
          </cell>
        </row>
        <row r="895">
          <cell r="B895" t="str">
            <v>KICHKI (QUISQUI)</v>
          </cell>
        </row>
        <row r="896">
          <cell r="B896" t="str">
            <v>SAN FRANCISCO DE CAYRAN</v>
          </cell>
        </row>
        <row r="897">
          <cell r="B897" t="str">
            <v>SAN PEDRO DE CHAULAN</v>
          </cell>
        </row>
        <row r="898">
          <cell r="B898" t="str">
            <v>SANTA MARIA DEL VALLE</v>
          </cell>
        </row>
        <row r="899">
          <cell r="B899" t="str">
            <v>YARUMAYO</v>
          </cell>
        </row>
        <row r="900">
          <cell r="B900" t="str">
            <v>PILLCO MARCA</v>
          </cell>
        </row>
        <row r="901">
          <cell r="B901" t="str">
            <v>YACUS</v>
          </cell>
        </row>
        <row r="902">
          <cell r="B902" t="str">
            <v>AMBO</v>
          </cell>
        </row>
        <row r="903">
          <cell r="B903" t="str">
            <v>CAYNA</v>
          </cell>
        </row>
        <row r="904">
          <cell r="B904" t="str">
            <v>COLPAS</v>
          </cell>
        </row>
        <row r="905">
          <cell r="B905" t="str">
            <v>CONCHAMARCA</v>
          </cell>
        </row>
        <row r="906">
          <cell r="B906" t="str">
            <v>HUACAR</v>
          </cell>
        </row>
        <row r="907">
          <cell r="B907" t="str">
            <v>SAN FRANCISCO</v>
          </cell>
        </row>
        <row r="908">
          <cell r="B908" t="str">
            <v>SAN RAFAEL</v>
          </cell>
        </row>
        <row r="909">
          <cell r="B909" t="str">
            <v>TOMAY KICHWA</v>
          </cell>
        </row>
        <row r="910">
          <cell r="B910" t="str">
            <v>LA UNION</v>
          </cell>
        </row>
        <row r="911">
          <cell r="B911" t="str">
            <v>CHUQUIS</v>
          </cell>
        </row>
        <row r="912">
          <cell r="B912" t="str">
            <v>MARIAS</v>
          </cell>
        </row>
        <row r="913">
          <cell r="B913" t="str">
            <v>PACHAS</v>
          </cell>
        </row>
        <row r="914">
          <cell r="B914" t="str">
            <v>QUIVILLA</v>
          </cell>
        </row>
        <row r="915">
          <cell r="B915" t="str">
            <v>RIPAN</v>
          </cell>
        </row>
        <row r="916">
          <cell r="B916" t="str">
            <v>SHUNQUI</v>
          </cell>
        </row>
        <row r="917">
          <cell r="B917" t="str">
            <v>SILLAPATA</v>
          </cell>
        </row>
        <row r="918">
          <cell r="B918" t="str">
            <v>YANAS</v>
          </cell>
        </row>
        <row r="919">
          <cell r="B919" t="str">
            <v>HUACAYBAMBA</v>
          </cell>
        </row>
        <row r="920">
          <cell r="B920" t="str">
            <v>CANCHABAMBA</v>
          </cell>
        </row>
        <row r="921">
          <cell r="B921" t="str">
            <v>COCHABAMBA</v>
          </cell>
        </row>
        <row r="922">
          <cell r="B922" t="str">
            <v>PINRA</v>
          </cell>
        </row>
        <row r="923">
          <cell r="B923" t="str">
            <v>LLATA</v>
          </cell>
        </row>
        <row r="924">
          <cell r="B924" t="str">
            <v>ARANCAY</v>
          </cell>
        </row>
        <row r="925">
          <cell r="B925" t="str">
            <v>CHAVIN DE PARIARCA</v>
          </cell>
        </row>
        <row r="926">
          <cell r="B926" t="str">
            <v>JACAS GRANDE</v>
          </cell>
        </row>
        <row r="927">
          <cell r="B927" t="str">
            <v>JIRCAN</v>
          </cell>
        </row>
        <row r="928">
          <cell r="B928" t="str">
            <v>MIRAFLORES</v>
          </cell>
        </row>
        <row r="929">
          <cell r="B929" t="str">
            <v>MONZON</v>
          </cell>
        </row>
        <row r="930">
          <cell r="B930" t="str">
            <v>PUNCHAO</v>
          </cell>
        </row>
        <row r="931">
          <cell r="B931" t="str">
            <v>PUÑOS</v>
          </cell>
        </row>
        <row r="932">
          <cell r="B932" t="str">
            <v>SINGA</v>
          </cell>
        </row>
        <row r="933">
          <cell r="B933" t="str">
            <v>TANTAMAYO</v>
          </cell>
        </row>
        <row r="934">
          <cell r="B934" t="str">
            <v>RUPA-RUPA</v>
          </cell>
        </row>
        <row r="935">
          <cell r="B935" t="str">
            <v>DANIEL ALOMIAS ROBLES - PUMAHUASI</v>
          </cell>
        </row>
        <row r="936">
          <cell r="B936" t="str">
            <v>HERMILIO VALDIZAN</v>
          </cell>
        </row>
        <row r="937">
          <cell r="B937" t="str">
            <v>JOSE CRESPO Y CASTILLO</v>
          </cell>
        </row>
        <row r="938">
          <cell r="B938" t="str">
            <v>PADRE FELIPE LUYANDO - NARANJILLO</v>
          </cell>
        </row>
        <row r="939">
          <cell r="B939" t="str">
            <v>MARIANO DAMASO BERAUN</v>
          </cell>
        </row>
        <row r="940">
          <cell r="B940" t="str">
            <v>HUACRACHUCO</v>
          </cell>
        </row>
        <row r="941">
          <cell r="B941" t="str">
            <v>CHOLON - SAN PEDRO DE CHONTA</v>
          </cell>
        </row>
        <row r="942">
          <cell r="B942" t="str">
            <v>SAN BUENAVENTURA</v>
          </cell>
        </row>
        <row r="943">
          <cell r="B943" t="str">
            <v>PANAO</v>
          </cell>
        </row>
        <row r="944">
          <cell r="B944" t="str">
            <v>CHAGLLA</v>
          </cell>
        </row>
        <row r="945">
          <cell r="B945" t="str">
            <v>MOLINO</v>
          </cell>
        </row>
        <row r="946">
          <cell r="B946" t="str">
            <v>UMARI</v>
          </cell>
        </row>
        <row r="947">
          <cell r="B947" t="str">
            <v>PUERTO INCA</v>
          </cell>
        </row>
        <row r="948">
          <cell r="B948" t="str">
            <v>CODO DEL POZUZO</v>
          </cell>
        </row>
        <row r="949">
          <cell r="B949" t="str">
            <v>HONORIA</v>
          </cell>
        </row>
        <row r="950">
          <cell r="B950" t="str">
            <v>TOURNAVISTA</v>
          </cell>
        </row>
        <row r="951">
          <cell r="B951" t="str">
            <v>YUYAPICHIS</v>
          </cell>
        </row>
        <row r="952">
          <cell r="B952" t="str">
            <v>LAURICOCHA - JESUS</v>
          </cell>
        </row>
        <row r="953">
          <cell r="B953" t="str">
            <v>BAÑOS</v>
          </cell>
        </row>
        <row r="954">
          <cell r="B954" t="str">
            <v>JIVIA</v>
          </cell>
        </row>
        <row r="955">
          <cell r="B955" t="str">
            <v>QUEROPALCA</v>
          </cell>
        </row>
        <row r="956">
          <cell r="B956" t="str">
            <v>RONDOS</v>
          </cell>
        </row>
        <row r="957">
          <cell r="B957" t="str">
            <v>SAN FRANCISCO DE ASIS</v>
          </cell>
        </row>
        <row r="958">
          <cell r="B958" t="str">
            <v>SAN MIGUEL DE CAURI</v>
          </cell>
        </row>
        <row r="959">
          <cell r="B959" t="str">
            <v>CHAVINILLO</v>
          </cell>
        </row>
        <row r="960">
          <cell r="B960" t="str">
            <v>CAHUAC</v>
          </cell>
        </row>
        <row r="961">
          <cell r="B961" t="str">
            <v>CHACABAMBA</v>
          </cell>
        </row>
        <row r="962">
          <cell r="B962" t="str">
            <v>APARICIO POMARES</v>
          </cell>
        </row>
        <row r="963">
          <cell r="B963" t="str">
            <v>JACAS CHICO</v>
          </cell>
        </row>
        <row r="964">
          <cell r="B964" t="str">
            <v>OBAS</v>
          </cell>
        </row>
        <row r="965">
          <cell r="B965" t="str">
            <v>PAMPAMARCA</v>
          </cell>
        </row>
        <row r="966">
          <cell r="B966" t="str">
            <v>CHORAS</v>
          </cell>
        </row>
        <row r="967">
          <cell r="B967" t="str">
            <v>ICA</v>
          </cell>
        </row>
        <row r="968">
          <cell r="B968" t="str">
            <v>LA TINGUINA</v>
          </cell>
        </row>
        <row r="969">
          <cell r="B969" t="str">
            <v>LOS AQUIJES</v>
          </cell>
        </row>
        <row r="970">
          <cell r="B970" t="str">
            <v>OCUCAJE</v>
          </cell>
        </row>
        <row r="971">
          <cell r="B971" t="str">
            <v>PACHACUTEC</v>
          </cell>
        </row>
        <row r="972">
          <cell r="B972" t="str">
            <v>PARCONA</v>
          </cell>
        </row>
        <row r="973">
          <cell r="B973" t="str">
            <v>PUEBLO NUEVO</v>
          </cell>
        </row>
        <row r="974">
          <cell r="B974" t="str">
            <v>SALAS</v>
          </cell>
        </row>
        <row r="975">
          <cell r="B975" t="str">
            <v>SAN JOSE DE LOS MOLINOS</v>
          </cell>
        </row>
        <row r="976">
          <cell r="B976" t="str">
            <v>SAN JUAN BAUTISTA</v>
          </cell>
        </row>
        <row r="977">
          <cell r="B977" t="str">
            <v>SANTIAGO</v>
          </cell>
        </row>
        <row r="978">
          <cell r="B978" t="str">
            <v>SUBTANJALLA</v>
          </cell>
        </row>
        <row r="979">
          <cell r="B979" t="str">
            <v>TATE</v>
          </cell>
        </row>
        <row r="980">
          <cell r="B980" t="str">
            <v>YAUCA DEL ROSARIO (17)</v>
          </cell>
        </row>
        <row r="981">
          <cell r="B981" t="str">
            <v>CHINCHA ALTA</v>
          </cell>
        </row>
        <row r="982">
          <cell r="B982" t="str">
            <v>ALTO LARAN</v>
          </cell>
        </row>
        <row r="983">
          <cell r="B983" t="str">
            <v>CHAVIN</v>
          </cell>
        </row>
        <row r="984">
          <cell r="B984" t="str">
            <v>CHINCHA BAJA</v>
          </cell>
        </row>
        <row r="985">
          <cell r="B985" t="str">
            <v>EL CARMEN</v>
          </cell>
        </row>
        <row r="986">
          <cell r="B986" t="str">
            <v>GROCIO PRADO</v>
          </cell>
        </row>
        <row r="987">
          <cell r="B987" t="str">
            <v>PUEBLO NUEVO</v>
          </cell>
        </row>
        <row r="988">
          <cell r="B988" t="str">
            <v>SAN JUAN DE YANAC</v>
          </cell>
        </row>
        <row r="989">
          <cell r="B989" t="str">
            <v>SAN PEDRO DE HUACARPANA</v>
          </cell>
        </row>
        <row r="990">
          <cell r="B990" t="str">
            <v>SUNAMPE</v>
          </cell>
        </row>
        <row r="991">
          <cell r="B991" t="str">
            <v>TAMBO DE MORA</v>
          </cell>
        </row>
        <row r="992">
          <cell r="B992" t="str">
            <v>NASCA</v>
          </cell>
        </row>
        <row r="993">
          <cell r="B993" t="str">
            <v>CHANGUILLO</v>
          </cell>
        </row>
        <row r="994">
          <cell r="B994" t="str">
            <v>EL INGENIO</v>
          </cell>
        </row>
        <row r="995">
          <cell r="B995" t="str">
            <v>MARCONA</v>
          </cell>
        </row>
        <row r="996">
          <cell r="B996" t="str">
            <v>VISTA ALEGRE</v>
          </cell>
        </row>
        <row r="997">
          <cell r="B997" t="str">
            <v>PALPA</v>
          </cell>
        </row>
        <row r="998">
          <cell r="B998" t="str">
            <v>LLIPATA</v>
          </cell>
        </row>
        <row r="999">
          <cell r="B999" t="str">
            <v>RIO GRANDE</v>
          </cell>
        </row>
        <row r="1000">
          <cell r="B1000" t="str">
            <v>SANTA CRUZ</v>
          </cell>
        </row>
        <row r="1001">
          <cell r="B1001" t="str">
            <v>TIBILLO</v>
          </cell>
        </row>
        <row r="1002">
          <cell r="B1002" t="str">
            <v>PISCO</v>
          </cell>
        </row>
        <row r="1003">
          <cell r="B1003" t="str">
            <v>HUANCANO</v>
          </cell>
        </row>
        <row r="1004">
          <cell r="B1004" t="str">
            <v>HUMAY</v>
          </cell>
        </row>
        <row r="1005">
          <cell r="B1005" t="str">
            <v>INDEPENDENCIA</v>
          </cell>
        </row>
        <row r="1006">
          <cell r="B1006" t="str">
            <v>PARACAS</v>
          </cell>
        </row>
        <row r="1007">
          <cell r="B1007" t="str">
            <v>SAN ANDRES</v>
          </cell>
        </row>
        <row r="1008">
          <cell r="B1008" t="str">
            <v>SAN CLEMENTE</v>
          </cell>
        </row>
        <row r="1009">
          <cell r="B1009" t="str">
            <v>TUPAC AMARU INCA</v>
          </cell>
        </row>
        <row r="1010">
          <cell r="B1010" t="str">
            <v>HUANCAYO</v>
          </cell>
        </row>
        <row r="1011">
          <cell r="B1011" t="str">
            <v>CARHUACALLANGA</v>
          </cell>
        </row>
        <row r="1012">
          <cell r="B1012" t="str">
            <v>CHACAPAMPA</v>
          </cell>
        </row>
        <row r="1013">
          <cell r="B1013" t="str">
            <v>CHICCHE</v>
          </cell>
        </row>
        <row r="1014">
          <cell r="B1014" t="str">
            <v>CHILCA</v>
          </cell>
        </row>
        <row r="1015">
          <cell r="B1015" t="str">
            <v>CHONGOS ALTO</v>
          </cell>
        </row>
        <row r="1016">
          <cell r="B1016" t="str">
            <v>CHUPURO</v>
          </cell>
        </row>
        <row r="1017">
          <cell r="B1017" t="str">
            <v>COLCA</v>
          </cell>
        </row>
        <row r="1018">
          <cell r="B1018" t="str">
            <v>CULLHUAS</v>
          </cell>
        </row>
        <row r="1019">
          <cell r="B1019" t="str">
            <v>EL TAMBO</v>
          </cell>
        </row>
        <row r="1020">
          <cell r="B1020" t="str">
            <v>HUACRAPUQUIO</v>
          </cell>
        </row>
        <row r="1021">
          <cell r="B1021" t="str">
            <v>HUALHUAS</v>
          </cell>
        </row>
        <row r="1022">
          <cell r="B1022" t="str">
            <v>HUANCAN</v>
          </cell>
        </row>
        <row r="1023">
          <cell r="B1023" t="str">
            <v>HUASICANCHA</v>
          </cell>
        </row>
        <row r="1024">
          <cell r="B1024" t="str">
            <v>HUAYUCACHI</v>
          </cell>
        </row>
        <row r="1025">
          <cell r="B1025" t="str">
            <v>INGENIO</v>
          </cell>
        </row>
        <row r="1026">
          <cell r="B1026" t="str">
            <v>PARIAHUANCA</v>
          </cell>
        </row>
        <row r="1027">
          <cell r="B1027" t="str">
            <v>PILCOMAYO</v>
          </cell>
        </row>
        <row r="1028">
          <cell r="B1028" t="str">
            <v>PUCARA</v>
          </cell>
        </row>
        <row r="1029">
          <cell r="B1029" t="str">
            <v>QUICHUAY</v>
          </cell>
        </row>
        <row r="1030">
          <cell r="B1030" t="str">
            <v>QUILCAS</v>
          </cell>
        </row>
        <row r="1031">
          <cell r="B1031" t="str">
            <v>SAN AGUSTIN DE CAJAS</v>
          </cell>
        </row>
        <row r="1032">
          <cell r="B1032" t="str">
            <v>SAN JERONIMO DE TUNAN</v>
          </cell>
        </row>
        <row r="1033">
          <cell r="B1033" t="str">
            <v>SAÑO</v>
          </cell>
        </row>
        <row r="1034">
          <cell r="B1034" t="str">
            <v>SAPALLANGA</v>
          </cell>
        </row>
        <row r="1035">
          <cell r="B1035" t="str">
            <v>SICAYA</v>
          </cell>
        </row>
        <row r="1036">
          <cell r="B1036" t="str">
            <v>STO. DOMINGO DE ACOBAMBA</v>
          </cell>
        </row>
        <row r="1037">
          <cell r="B1037" t="str">
            <v>VIQUES</v>
          </cell>
        </row>
        <row r="1038">
          <cell r="B1038" t="str">
            <v>CONCEPCION</v>
          </cell>
        </row>
        <row r="1039">
          <cell r="B1039" t="str">
            <v>ACO</v>
          </cell>
        </row>
        <row r="1040">
          <cell r="B1040" t="str">
            <v>ANDAMARCA</v>
          </cell>
        </row>
        <row r="1041">
          <cell r="B1041" t="str">
            <v>CHAMBARA</v>
          </cell>
        </row>
        <row r="1042">
          <cell r="B1042" t="str">
            <v>COCHAS</v>
          </cell>
        </row>
        <row r="1043">
          <cell r="B1043" t="str">
            <v>COMAS</v>
          </cell>
        </row>
        <row r="1044">
          <cell r="B1044" t="str">
            <v>HEROINAS TOLEDO</v>
          </cell>
        </row>
        <row r="1045">
          <cell r="B1045" t="str">
            <v>MANZANARES</v>
          </cell>
        </row>
        <row r="1046">
          <cell r="B1046" t="str">
            <v>MARISCAL CASTILLA</v>
          </cell>
        </row>
        <row r="1047">
          <cell r="B1047" t="str">
            <v>MATAHUASI</v>
          </cell>
        </row>
        <row r="1048">
          <cell r="B1048" t="str">
            <v>MITO</v>
          </cell>
        </row>
        <row r="1049">
          <cell r="B1049" t="str">
            <v>NUEVE DE JULIO</v>
          </cell>
        </row>
        <row r="1050">
          <cell r="B1050" t="str">
            <v>ORCOTUNA</v>
          </cell>
        </row>
        <row r="1051">
          <cell r="B1051" t="str">
            <v>SAN JOSE DE QUERO</v>
          </cell>
        </row>
        <row r="1052">
          <cell r="B1052" t="str">
            <v>SANTA ROSA DE OCOPA</v>
          </cell>
        </row>
        <row r="1053">
          <cell r="B1053" t="str">
            <v>CHANCHAMAYO (La Merced)</v>
          </cell>
        </row>
        <row r="1054">
          <cell r="B1054" t="str">
            <v>PERENE</v>
          </cell>
        </row>
        <row r="1055">
          <cell r="B1055" t="str">
            <v>PICHANAKI</v>
          </cell>
        </row>
        <row r="1056">
          <cell r="B1056" t="str">
            <v>SAN LUIS DE SHUARO</v>
          </cell>
        </row>
        <row r="1057">
          <cell r="B1057" t="str">
            <v>SAN RAMON</v>
          </cell>
        </row>
        <row r="1058">
          <cell r="B1058" t="str">
            <v>VITOC</v>
          </cell>
        </row>
        <row r="1059">
          <cell r="B1059" t="str">
            <v>JAUJA</v>
          </cell>
        </row>
        <row r="1060">
          <cell r="B1060" t="str">
            <v>ACOLLA</v>
          </cell>
        </row>
        <row r="1061">
          <cell r="B1061" t="str">
            <v>APATA</v>
          </cell>
        </row>
        <row r="1062">
          <cell r="B1062" t="str">
            <v>ATAURA</v>
          </cell>
        </row>
        <row r="1063">
          <cell r="B1063" t="str">
            <v>CANCHAYLLO</v>
          </cell>
        </row>
        <row r="1064">
          <cell r="B1064" t="str">
            <v>CURICACA EL ROSARIO</v>
          </cell>
        </row>
        <row r="1065">
          <cell r="B1065" t="str">
            <v>EL MANTARO</v>
          </cell>
        </row>
        <row r="1066">
          <cell r="B1066" t="str">
            <v>HUAMALI</v>
          </cell>
        </row>
        <row r="1067">
          <cell r="B1067" t="str">
            <v>HUARIPAMPA</v>
          </cell>
        </row>
        <row r="1068">
          <cell r="B1068" t="str">
            <v>HUERTAS</v>
          </cell>
        </row>
        <row r="1069">
          <cell r="B1069" t="str">
            <v>JANJAILLO</v>
          </cell>
        </row>
        <row r="1070">
          <cell r="B1070" t="str">
            <v>JULCAN</v>
          </cell>
        </row>
        <row r="1071">
          <cell r="B1071" t="str">
            <v>LEONOR ORDOÑEZ - HUANCANI</v>
          </cell>
        </row>
        <row r="1072">
          <cell r="B1072" t="str">
            <v>LLOCLLAPAMPA</v>
          </cell>
        </row>
        <row r="1073">
          <cell r="B1073" t="str">
            <v>MARCO</v>
          </cell>
        </row>
        <row r="1074">
          <cell r="B1074" t="str">
            <v>MASMA</v>
          </cell>
        </row>
        <row r="1075">
          <cell r="B1075" t="str">
            <v>MASMA CHICCHE</v>
          </cell>
        </row>
        <row r="1076">
          <cell r="B1076" t="str">
            <v>MOLINOS</v>
          </cell>
        </row>
        <row r="1077">
          <cell r="B1077" t="str">
            <v>MONOBAMBA</v>
          </cell>
        </row>
        <row r="1078">
          <cell r="B1078" t="str">
            <v>MUQUI</v>
          </cell>
        </row>
        <row r="1079">
          <cell r="B1079" t="str">
            <v>MUQUIYAUYO</v>
          </cell>
        </row>
        <row r="1080">
          <cell r="B1080" t="str">
            <v>PACA</v>
          </cell>
        </row>
        <row r="1081">
          <cell r="B1081" t="str">
            <v>PACCHA</v>
          </cell>
        </row>
        <row r="1082">
          <cell r="B1082" t="str">
            <v>PANCAN</v>
          </cell>
        </row>
        <row r="1083">
          <cell r="B1083" t="str">
            <v>PARCO</v>
          </cell>
        </row>
        <row r="1084">
          <cell r="B1084" t="str">
            <v>POMACANCHA</v>
          </cell>
        </row>
        <row r="1085">
          <cell r="B1085" t="str">
            <v>RICRAN</v>
          </cell>
        </row>
        <row r="1086">
          <cell r="B1086" t="str">
            <v>SAN LORENZO</v>
          </cell>
        </row>
        <row r="1087">
          <cell r="B1087" t="str">
            <v>SAN PEDRO DE CHUNAN</v>
          </cell>
        </row>
        <row r="1088">
          <cell r="B1088" t="str">
            <v>SAUSA</v>
          </cell>
        </row>
        <row r="1089">
          <cell r="B1089" t="str">
            <v>SINCOS</v>
          </cell>
        </row>
        <row r="1090">
          <cell r="B1090" t="str">
            <v>TUNAN MARCA</v>
          </cell>
        </row>
        <row r="1091">
          <cell r="B1091" t="str">
            <v>YAULI</v>
          </cell>
        </row>
        <row r="1092">
          <cell r="B1092" t="str">
            <v>YAUYOS</v>
          </cell>
        </row>
        <row r="1093">
          <cell r="B1093" t="str">
            <v>JUNIN</v>
          </cell>
        </row>
        <row r="1094">
          <cell r="B1094" t="str">
            <v>CARHUAMAYO</v>
          </cell>
        </row>
        <row r="1095">
          <cell r="B1095" t="str">
            <v>ONDORES</v>
          </cell>
        </row>
        <row r="1096">
          <cell r="B1096" t="str">
            <v>ULCUMAYO</v>
          </cell>
        </row>
        <row r="1097">
          <cell r="B1097" t="str">
            <v>SATIPO</v>
          </cell>
        </row>
        <row r="1098">
          <cell r="B1098" t="str">
            <v>COVIRIALI</v>
          </cell>
        </row>
        <row r="1099">
          <cell r="B1099" t="str">
            <v>LLAYLLA</v>
          </cell>
        </row>
        <row r="1100">
          <cell r="B1100" t="str">
            <v>MAZAMARI</v>
          </cell>
        </row>
        <row r="1101">
          <cell r="B1101" t="str">
            <v>PAMPA HERMOSA</v>
          </cell>
        </row>
        <row r="1102">
          <cell r="B1102" t="str">
            <v>PANGOA</v>
          </cell>
        </row>
        <row r="1103">
          <cell r="B1103" t="str">
            <v>RIO NEGRO</v>
          </cell>
        </row>
        <row r="1104">
          <cell r="B1104" t="str">
            <v>RIO TAMBO</v>
          </cell>
        </row>
        <row r="1105">
          <cell r="B1105" t="str">
            <v>TARMA</v>
          </cell>
        </row>
        <row r="1106">
          <cell r="B1106" t="str">
            <v>ACOBAMBA</v>
          </cell>
        </row>
        <row r="1107">
          <cell r="B1107" t="str">
            <v>HUARICOLCA</v>
          </cell>
        </row>
        <row r="1108">
          <cell r="B1108" t="str">
            <v>HUASAHUASI</v>
          </cell>
        </row>
        <row r="1109">
          <cell r="B1109" t="str">
            <v>LA UNION LETICIA</v>
          </cell>
        </row>
        <row r="1110">
          <cell r="B1110" t="str">
            <v>PALCA</v>
          </cell>
        </row>
        <row r="1111">
          <cell r="B1111" t="str">
            <v>PALCAMAYO</v>
          </cell>
        </row>
        <row r="1112">
          <cell r="B1112" t="str">
            <v>SAN PEDRO DE CAJAS</v>
          </cell>
        </row>
        <row r="1113">
          <cell r="B1113" t="str">
            <v>TAPO</v>
          </cell>
        </row>
        <row r="1114">
          <cell r="B1114" t="str">
            <v>LA OROYA</v>
          </cell>
        </row>
        <row r="1115">
          <cell r="B1115" t="str">
            <v>CHACAPALPA</v>
          </cell>
        </row>
        <row r="1116">
          <cell r="B1116" t="str">
            <v>HUAY-HUAY</v>
          </cell>
        </row>
        <row r="1117">
          <cell r="B1117" t="str">
            <v>MARCAPOMACOCHA</v>
          </cell>
        </row>
        <row r="1118">
          <cell r="B1118" t="str">
            <v>MOROCOCHA</v>
          </cell>
        </row>
        <row r="1119">
          <cell r="B1119" t="str">
            <v>PACCHA</v>
          </cell>
        </row>
        <row r="1120">
          <cell r="B1120" t="str">
            <v>SANTA BARBARA D.CARHUACAY</v>
          </cell>
        </row>
        <row r="1121">
          <cell r="B1121" t="str">
            <v>SANTA ROSA DE SACCO</v>
          </cell>
        </row>
        <row r="1122">
          <cell r="B1122" t="str">
            <v>SUITUCANCHA</v>
          </cell>
        </row>
        <row r="1123">
          <cell r="B1123" t="str">
            <v>YAULI</v>
          </cell>
        </row>
        <row r="1124">
          <cell r="B1124" t="str">
            <v>CHUPACA</v>
          </cell>
        </row>
        <row r="1125">
          <cell r="B1125" t="str">
            <v>AHUAC</v>
          </cell>
        </row>
        <row r="1126">
          <cell r="B1126" t="str">
            <v>CHONGOS BAJO</v>
          </cell>
        </row>
        <row r="1127">
          <cell r="B1127" t="str">
            <v>HUACHAC</v>
          </cell>
        </row>
        <row r="1128">
          <cell r="B1128" t="str">
            <v>HUAMANCACA CHICO</v>
          </cell>
        </row>
        <row r="1129">
          <cell r="B1129" t="str">
            <v>SAN JUAN DE ISCOS</v>
          </cell>
        </row>
        <row r="1130">
          <cell r="B1130" t="str">
            <v>SAN JUAN DE JARPA</v>
          </cell>
        </row>
        <row r="1131">
          <cell r="B1131" t="str">
            <v>TRES DE DICIEMBRE</v>
          </cell>
        </row>
        <row r="1132">
          <cell r="B1132" t="str">
            <v>YANACANCHA</v>
          </cell>
        </row>
        <row r="1133">
          <cell r="B1133" t="str">
            <v>TRUJILLO</v>
          </cell>
        </row>
        <row r="1134">
          <cell r="B1134" t="str">
            <v>EL PORVENIR</v>
          </cell>
        </row>
        <row r="1135">
          <cell r="B1135" t="str">
            <v>FLORENCIA DE MORA</v>
          </cell>
        </row>
        <row r="1136">
          <cell r="B1136" t="str">
            <v>HUANCHACO</v>
          </cell>
        </row>
        <row r="1137">
          <cell r="B1137" t="str">
            <v>LA ESPERANZA</v>
          </cell>
        </row>
        <row r="1138">
          <cell r="B1138" t="str">
            <v>LAREDO</v>
          </cell>
        </row>
        <row r="1139">
          <cell r="B1139" t="str">
            <v>MOCHE</v>
          </cell>
        </row>
        <row r="1140">
          <cell r="B1140" t="str">
            <v>POROTO</v>
          </cell>
        </row>
        <row r="1141">
          <cell r="B1141" t="str">
            <v>SALAVERRY</v>
          </cell>
        </row>
        <row r="1142">
          <cell r="B1142" t="str">
            <v>SIMBAL</v>
          </cell>
        </row>
        <row r="1143">
          <cell r="B1143" t="str">
            <v>VICTOR LARCO HERRERA</v>
          </cell>
        </row>
        <row r="1144">
          <cell r="B1144" t="str">
            <v>ASCOPE</v>
          </cell>
        </row>
        <row r="1145">
          <cell r="B1145" t="str">
            <v>CHICAMA</v>
          </cell>
        </row>
        <row r="1146">
          <cell r="B1146" t="str">
            <v>CHOCOPE</v>
          </cell>
        </row>
        <row r="1147">
          <cell r="B1147" t="str">
            <v>MAGDALENA DE CAO</v>
          </cell>
        </row>
        <row r="1148">
          <cell r="B1148" t="str">
            <v>PAIJAN</v>
          </cell>
        </row>
        <row r="1149">
          <cell r="B1149" t="str">
            <v>RAZURI</v>
          </cell>
        </row>
        <row r="1150">
          <cell r="B1150" t="str">
            <v>SANTIAGO DE CAO</v>
          </cell>
        </row>
        <row r="1151">
          <cell r="B1151" t="str">
            <v>CASA GRANDE</v>
          </cell>
        </row>
        <row r="1152">
          <cell r="B1152" t="str">
            <v>BOLIVAR</v>
          </cell>
        </row>
        <row r="1153">
          <cell r="B1153" t="str">
            <v>BAMBAMARCA</v>
          </cell>
        </row>
        <row r="1154">
          <cell r="B1154" t="str">
            <v>NUEVO CONDORMARCA</v>
          </cell>
        </row>
        <row r="1155">
          <cell r="B1155" t="str">
            <v>LONGOTEA</v>
          </cell>
        </row>
        <row r="1156">
          <cell r="B1156" t="str">
            <v>UCHUMARCA</v>
          </cell>
        </row>
        <row r="1157">
          <cell r="B1157" t="str">
            <v>UCUNCHA</v>
          </cell>
        </row>
        <row r="1158">
          <cell r="B1158" t="str">
            <v>CHEPEN</v>
          </cell>
        </row>
        <row r="1159">
          <cell r="B1159" t="str">
            <v>PACANGA</v>
          </cell>
        </row>
        <row r="1160">
          <cell r="B1160" t="str">
            <v>PUEBLO NUEVO</v>
          </cell>
        </row>
        <row r="1161">
          <cell r="B1161" t="str">
            <v>JULCAN</v>
          </cell>
        </row>
        <row r="1162">
          <cell r="B1162" t="str">
            <v>CALAMARCA</v>
          </cell>
        </row>
        <row r="1163">
          <cell r="B1163" t="str">
            <v>CARABAMBA</v>
          </cell>
        </row>
        <row r="1164">
          <cell r="B1164" t="str">
            <v>HUASO</v>
          </cell>
        </row>
        <row r="1165">
          <cell r="B1165" t="str">
            <v>OTUZCO</v>
          </cell>
        </row>
        <row r="1166">
          <cell r="B1166" t="str">
            <v>AGALLPAMPA - PUERTO TERRESTRE</v>
          </cell>
        </row>
        <row r="1167">
          <cell r="B1167" t="str">
            <v>CHARAT</v>
          </cell>
        </row>
        <row r="1168">
          <cell r="B1168" t="str">
            <v>HUARANCHAL</v>
          </cell>
        </row>
        <row r="1169">
          <cell r="B1169" t="str">
            <v>LA CUESTA</v>
          </cell>
        </row>
        <row r="1170">
          <cell r="B1170" t="str">
            <v>MACHE</v>
          </cell>
        </row>
        <row r="1171">
          <cell r="B1171" t="str">
            <v>PARANDAY</v>
          </cell>
        </row>
        <row r="1172">
          <cell r="B1172" t="str">
            <v>SALPO</v>
          </cell>
        </row>
        <row r="1173">
          <cell r="B1173" t="str">
            <v>SINSICAP</v>
          </cell>
        </row>
        <row r="1174">
          <cell r="B1174" t="str">
            <v>USQUIL</v>
          </cell>
        </row>
        <row r="1175">
          <cell r="B1175" t="str">
            <v>SAN PEDRO DE LLOC</v>
          </cell>
        </row>
        <row r="1176">
          <cell r="B1176" t="str">
            <v>GUADALUPE</v>
          </cell>
        </row>
        <row r="1177">
          <cell r="B1177" t="str">
            <v>JEQUETEPEQUE</v>
          </cell>
        </row>
        <row r="1178">
          <cell r="B1178" t="str">
            <v>PACASMAYO</v>
          </cell>
        </row>
        <row r="1179">
          <cell r="B1179" t="str">
            <v>SAN JOSE</v>
          </cell>
        </row>
        <row r="1180">
          <cell r="B1180" t="str">
            <v>TAYABAMBA</v>
          </cell>
        </row>
        <row r="1181">
          <cell r="B1181" t="str">
            <v>BULDIBUYO</v>
          </cell>
        </row>
        <row r="1182">
          <cell r="B1182" t="str">
            <v>CHILLIA</v>
          </cell>
        </row>
        <row r="1183">
          <cell r="B1183" t="str">
            <v>HUANCASPATA</v>
          </cell>
        </row>
        <row r="1184">
          <cell r="B1184" t="str">
            <v>HUAYLILLAS</v>
          </cell>
        </row>
        <row r="1185">
          <cell r="B1185" t="str">
            <v>HUAYO</v>
          </cell>
        </row>
        <row r="1186">
          <cell r="B1186" t="str">
            <v>ONGON</v>
          </cell>
        </row>
        <row r="1187">
          <cell r="B1187" t="str">
            <v>PARCOY</v>
          </cell>
        </row>
        <row r="1188">
          <cell r="B1188" t="str">
            <v>PATAZ</v>
          </cell>
        </row>
        <row r="1189">
          <cell r="B1189" t="str">
            <v>PIAS</v>
          </cell>
        </row>
        <row r="1190">
          <cell r="B1190" t="str">
            <v>SANTIAGO DE CHALLAS</v>
          </cell>
        </row>
        <row r="1191">
          <cell r="B1191" t="str">
            <v>TAURIJA</v>
          </cell>
        </row>
        <row r="1192">
          <cell r="B1192" t="str">
            <v>URPAY</v>
          </cell>
        </row>
        <row r="1193">
          <cell r="B1193" t="str">
            <v>HUAMACHUCO</v>
          </cell>
        </row>
        <row r="1194">
          <cell r="B1194" t="str">
            <v>CHUGAY</v>
          </cell>
        </row>
        <row r="1195">
          <cell r="B1195" t="str">
            <v>COCHORCO</v>
          </cell>
        </row>
        <row r="1196">
          <cell r="B1196" t="str">
            <v>CURGOS</v>
          </cell>
        </row>
        <row r="1197">
          <cell r="B1197" t="str">
            <v>MARCABAL</v>
          </cell>
        </row>
        <row r="1198">
          <cell r="B1198" t="str">
            <v>SANAGORAN</v>
          </cell>
        </row>
        <row r="1199">
          <cell r="B1199" t="str">
            <v>SARIN</v>
          </cell>
        </row>
        <row r="1200">
          <cell r="B1200" t="str">
            <v>SARTIMBAMBA</v>
          </cell>
        </row>
        <row r="1201">
          <cell r="B1201" t="str">
            <v>SANTIAGO DE CHUCO</v>
          </cell>
        </row>
        <row r="1202">
          <cell r="B1202" t="str">
            <v>ANGASMARCA</v>
          </cell>
        </row>
        <row r="1203">
          <cell r="B1203" t="str">
            <v>CACHICADAN</v>
          </cell>
        </row>
        <row r="1204">
          <cell r="B1204" t="str">
            <v>MOLLEBAMBA</v>
          </cell>
        </row>
        <row r="1205">
          <cell r="B1205" t="str">
            <v>MOLLEPATA</v>
          </cell>
        </row>
        <row r="1206">
          <cell r="B1206" t="str">
            <v>QUIRUVILCA</v>
          </cell>
        </row>
        <row r="1207">
          <cell r="B1207" t="str">
            <v>SANTA CRUZ DE CHUCA</v>
          </cell>
        </row>
        <row r="1208">
          <cell r="B1208" t="str">
            <v>SITABAMBA</v>
          </cell>
        </row>
        <row r="1209">
          <cell r="B1209" t="str">
            <v>CASCAS</v>
          </cell>
        </row>
        <row r="1210">
          <cell r="B1210" t="str">
            <v>LUCMA</v>
          </cell>
        </row>
        <row r="1211">
          <cell r="B1211" t="str">
            <v>MARMOT</v>
          </cell>
        </row>
        <row r="1212">
          <cell r="B1212" t="str">
            <v>SAYAPULLO</v>
          </cell>
        </row>
        <row r="1213">
          <cell r="B1213" t="str">
            <v>VIRU</v>
          </cell>
        </row>
        <row r="1214">
          <cell r="B1214" t="str">
            <v>CHAO</v>
          </cell>
        </row>
        <row r="1215">
          <cell r="B1215" t="str">
            <v>GUADALUPITO</v>
          </cell>
        </row>
        <row r="1216">
          <cell r="B1216" t="str">
            <v>CHICLAYO</v>
          </cell>
        </row>
        <row r="1217">
          <cell r="B1217" t="str">
            <v>CHONGOYAPE</v>
          </cell>
        </row>
        <row r="1218">
          <cell r="B1218" t="str">
            <v>ETEN</v>
          </cell>
        </row>
        <row r="1219">
          <cell r="B1219" t="str">
            <v>PUERTO ETEN</v>
          </cell>
        </row>
        <row r="1220">
          <cell r="B1220" t="str">
            <v>JOSE LEONARDO ORTIZ</v>
          </cell>
        </row>
        <row r="1221">
          <cell r="B1221" t="str">
            <v>LA VICTORIA</v>
          </cell>
        </row>
        <row r="1222">
          <cell r="B1222" t="str">
            <v>LAGUNAS - MOCUPE</v>
          </cell>
        </row>
        <row r="1223">
          <cell r="B1223" t="str">
            <v>MONSEFU</v>
          </cell>
        </row>
        <row r="1224">
          <cell r="B1224" t="str">
            <v>NUEVA ARICA</v>
          </cell>
        </row>
        <row r="1225">
          <cell r="B1225" t="str">
            <v>OYOTUN</v>
          </cell>
        </row>
        <row r="1226">
          <cell r="B1226" t="str">
            <v>PICSI</v>
          </cell>
        </row>
        <row r="1227">
          <cell r="B1227" t="str">
            <v>PIMENTEL</v>
          </cell>
        </row>
        <row r="1228">
          <cell r="B1228" t="str">
            <v>REQUE</v>
          </cell>
        </row>
        <row r="1229">
          <cell r="B1229" t="str">
            <v>SANTA ROSA</v>
          </cell>
        </row>
        <row r="1230">
          <cell r="B1230" t="str">
            <v>SAÑA</v>
          </cell>
        </row>
        <row r="1231">
          <cell r="B1231" t="str">
            <v>CAYALTI</v>
          </cell>
        </row>
        <row r="1232">
          <cell r="B1232" t="str">
            <v>PATAPO</v>
          </cell>
        </row>
        <row r="1233">
          <cell r="B1233" t="str">
            <v>POMALCA</v>
          </cell>
        </row>
        <row r="1234">
          <cell r="B1234" t="str">
            <v>PUCALA</v>
          </cell>
        </row>
        <row r="1235">
          <cell r="B1235" t="str">
            <v>TUMAN</v>
          </cell>
        </row>
        <row r="1236">
          <cell r="B1236" t="str">
            <v>FERREÑAFE</v>
          </cell>
        </row>
        <row r="1237">
          <cell r="B1237" t="str">
            <v>CAÑARIS</v>
          </cell>
        </row>
        <row r="1238">
          <cell r="B1238" t="str">
            <v>INCAHUASI</v>
          </cell>
        </row>
        <row r="1239">
          <cell r="B1239" t="str">
            <v>MANUEL ANTONIO MESONES MU</v>
          </cell>
        </row>
        <row r="1240">
          <cell r="B1240" t="str">
            <v>PITIPO</v>
          </cell>
        </row>
        <row r="1241">
          <cell r="B1241" t="str">
            <v>PUEBLO NUEVO</v>
          </cell>
        </row>
        <row r="1242">
          <cell r="B1242" t="str">
            <v>LAMBAYEQUE</v>
          </cell>
        </row>
        <row r="1243">
          <cell r="B1243" t="str">
            <v>CHOCHOPE</v>
          </cell>
        </row>
        <row r="1244">
          <cell r="B1244" t="str">
            <v>ILLIMO</v>
          </cell>
        </row>
        <row r="1245">
          <cell r="B1245" t="str">
            <v>JAYANCA</v>
          </cell>
        </row>
        <row r="1246">
          <cell r="B1246" t="str">
            <v>MOCHUMI</v>
          </cell>
        </row>
        <row r="1247">
          <cell r="B1247" t="str">
            <v>MORROPE</v>
          </cell>
        </row>
        <row r="1248">
          <cell r="B1248" t="str">
            <v>MOTUPE</v>
          </cell>
        </row>
        <row r="1249">
          <cell r="B1249" t="str">
            <v>OLMOS</v>
          </cell>
        </row>
        <row r="1250">
          <cell r="B1250" t="str">
            <v>PACORA</v>
          </cell>
        </row>
        <row r="1251">
          <cell r="B1251" t="str">
            <v>SALAS</v>
          </cell>
        </row>
        <row r="1252">
          <cell r="B1252" t="str">
            <v>SAN JOSE</v>
          </cell>
        </row>
        <row r="1253">
          <cell r="B1253" t="str">
            <v>TUCUME</v>
          </cell>
        </row>
        <row r="1254">
          <cell r="B1254" t="str">
            <v>LIMA - CERCADO</v>
          </cell>
        </row>
        <row r="1255">
          <cell r="B1255" t="str">
            <v>ANCON</v>
          </cell>
        </row>
        <row r="1256">
          <cell r="B1256" t="str">
            <v>ATE - (ATE VITARTE)</v>
          </cell>
        </row>
        <row r="1257">
          <cell r="B1257" t="str">
            <v>BARRANCO</v>
          </cell>
        </row>
        <row r="1258">
          <cell r="B1258" t="str">
            <v>BREÑA</v>
          </cell>
        </row>
        <row r="1259">
          <cell r="B1259" t="str">
            <v>CARABAYLLO</v>
          </cell>
        </row>
        <row r="1260">
          <cell r="B1260" t="str">
            <v>CHACLACAYO</v>
          </cell>
        </row>
        <row r="1261">
          <cell r="B1261" t="str">
            <v>CHORRILLOS</v>
          </cell>
        </row>
        <row r="1262">
          <cell r="B1262" t="str">
            <v>CIENEGUILLA</v>
          </cell>
        </row>
        <row r="1263">
          <cell r="B1263" t="str">
            <v>COMAS</v>
          </cell>
        </row>
        <row r="1264">
          <cell r="B1264" t="str">
            <v>EL AGUSTINO</v>
          </cell>
        </row>
        <row r="1265">
          <cell r="B1265" t="str">
            <v>INDEPENDENCIA</v>
          </cell>
        </row>
        <row r="1266">
          <cell r="B1266" t="str">
            <v>JESUS MARIA</v>
          </cell>
        </row>
        <row r="1267">
          <cell r="B1267" t="str">
            <v>LA MOLINA</v>
          </cell>
        </row>
        <row r="1268">
          <cell r="B1268" t="str">
            <v>LA VICTORIA</v>
          </cell>
        </row>
        <row r="1269">
          <cell r="B1269" t="str">
            <v>LINCE</v>
          </cell>
        </row>
        <row r="1270">
          <cell r="B1270" t="str">
            <v>LOS OLIVOS</v>
          </cell>
        </row>
        <row r="1271">
          <cell r="B1271" t="str">
            <v>LURIGANCHO - CHOSICA</v>
          </cell>
        </row>
        <row r="1272">
          <cell r="B1272" t="str">
            <v>LURIN</v>
          </cell>
        </row>
        <row r="1273">
          <cell r="B1273" t="str">
            <v>MAGDALENA DEL MAR</v>
          </cell>
        </row>
        <row r="1274">
          <cell r="B1274" t="str">
            <v>PUEBLO LIBRE - MAGDALENA VIEJA</v>
          </cell>
        </row>
        <row r="1275">
          <cell r="B1275" t="str">
            <v>MIRAFLORES</v>
          </cell>
        </row>
        <row r="1276">
          <cell r="B1276" t="str">
            <v>PACHACAMAC</v>
          </cell>
        </row>
        <row r="1277">
          <cell r="B1277" t="str">
            <v>PUCUSANA</v>
          </cell>
        </row>
        <row r="1278">
          <cell r="B1278" t="str">
            <v>PUENTE PIEDRA</v>
          </cell>
        </row>
        <row r="1279">
          <cell r="B1279" t="str">
            <v>PUNTA HERMOSA</v>
          </cell>
        </row>
        <row r="1280">
          <cell r="B1280" t="str">
            <v>PUNTA NEGRA</v>
          </cell>
        </row>
        <row r="1281">
          <cell r="B1281" t="str">
            <v>RIMAC</v>
          </cell>
        </row>
        <row r="1282">
          <cell r="B1282" t="str">
            <v>SAN BARTOLO</v>
          </cell>
        </row>
        <row r="1283">
          <cell r="B1283" t="str">
            <v>SAN BORJA</v>
          </cell>
        </row>
        <row r="1284">
          <cell r="B1284" t="str">
            <v>SAN ISIDRO</v>
          </cell>
        </row>
        <row r="1285">
          <cell r="B1285" t="str">
            <v>SAN JUAN DE LURIGANCHO</v>
          </cell>
        </row>
        <row r="1286">
          <cell r="B1286" t="str">
            <v>SAN JUAN DE MIRAFLORES</v>
          </cell>
        </row>
        <row r="1287">
          <cell r="B1287" t="str">
            <v>SAN LUIS</v>
          </cell>
        </row>
        <row r="1288">
          <cell r="B1288" t="str">
            <v>SAN MARTIN DE PORRES</v>
          </cell>
        </row>
        <row r="1289">
          <cell r="B1289" t="str">
            <v>SAN MIGUEL</v>
          </cell>
        </row>
        <row r="1290">
          <cell r="B1290" t="str">
            <v>SANTA ANITA</v>
          </cell>
        </row>
        <row r="1291">
          <cell r="B1291" t="str">
            <v>SANTA MARIA DEL MAR</v>
          </cell>
        </row>
        <row r="1292">
          <cell r="B1292" t="str">
            <v>SANTA ROSA</v>
          </cell>
        </row>
        <row r="1293">
          <cell r="B1293" t="str">
            <v>SANTIAGO DE SURCO</v>
          </cell>
        </row>
        <row r="1294">
          <cell r="B1294" t="str">
            <v>SURQUILLO</v>
          </cell>
        </row>
        <row r="1295">
          <cell r="B1295" t="str">
            <v>VILLA EL SALVADOR</v>
          </cell>
        </row>
        <row r="1296">
          <cell r="B1296" t="str">
            <v>VILLA MARIA DEL TRIUNFO</v>
          </cell>
        </row>
        <row r="1297">
          <cell r="B1297" t="str">
            <v>BARRANCA</v>
          </cell>
        </row>
        <row r="1298">
          <cell r="B1298" t="str">
            <v>PARAMONGA</v>
          </cell>
        </row>
        <row r="1299">
          <cell r="B1299" t="str">
            <v>PATIVILCA</v>
          </cell>
        </row>
        <row r="1300">
          <cell r="B1300" t="str">
            <v>SUPE PUEBLO</v>
          </cell>
        </row>
        <row r="1301">
          <cell r="B1301" t="str">
            <v>SUPE PUERTO</v>
          </cell>
        </row>
        <row r="1302">
          <cell r="B1302" t="str">
            <v>CAJATAMBO</v>
          </cell>
        </row>
        <row r="1303">
          <cell r="B1303" t="str">
            <v>SAN JERONIMO DE COPA</v>
          </cell>
        </row>
        <row r="1304">
          <cell r="B1304" t="str">
            <v>GORGOR</v>
          </cell>
        </row>
        <row r="1305">
          <cell r="B1305" t="str">
            <v>HUANCAPON</v>
          </cell>
        </row>
        <row r="1306">
          <cell r="B1306" t="str">
            <v>MANAS</v>
          </cell>
        </row>
        <row r="1307">
          <cell r="B1307" t="str">
            <v>CANTA</v>
          </cell>
        </row>
        <row r="1308">
          <cell r="B1308" t="str">
            <v>ARAHUAY</v>
          </cell>
        </row>
        <row r="1309">
          <cell r="B1309" t="str">
            <v>HUAMANTANGA</v>
          </cell>
        </row>
        <row r="1310">
          <cell r="B1310" t="str">
            <v>HUAROS</v>
          </cell>
        </row>
        <row r="1311">
          <cell r="B1311" t="str">
            <v>LACHAQUI</v>
          </cell>
        </row>
        <row r="1312">
          <cell r="B1312" t="str">
            <v>SAN BUENAVENTURA</v>
          </cell>
        </row>
        <row r="1313">
          <cell r="B1313" t="str">
            <v>SANTA ROSA DE QUIVES</v>
          </cell>
        </row>
        <row r="1314">
          <cell r="B1314" t="str">
            <v>SAN VICENTE DE CANETE</v>
          </cell>
        </row>
        <row r="1315">
          <cell r="B1315" t="str">
            <v>ASIA</v>
          </cell>
        </row>
        <row r="1316">
          <cell r="B1316" t="str">
            <v>CALANGO</v>
          </cell>
        </row>
        <row r="1317">
          <cell r="B1317" t="str">
            <v>CERRO AZUL</v>
          </cell>
        </row>
        <row r="1318">
          <cell r="B1318" t="str">
            <v>CHILCA</v>
          </cell>
        </row>
        <row r="1319">
          <cell r="B1319" t="str">
            <v>COAYLLO</v>
          </cell>
        </row>
        <row r="1320">
          <cell r="B1320" t="str">
            <v>IMPERIAL</v>
          </cell>
        </row>
        <row r="1321">
          <cell r="B1321" t="str">
            <v>LUNAHUANA</v>
          </cell>
        </row>
        <row r="1322">
          <cell r="B1322" t="str">
            <v>MALA</v>
          </cell>
        </row>
        <row r="1323">
          <cell r="B1323" t="str">
            <v>NUEVO IMPERIAL</v>
          </cell>
        </row>
        <row r="1324">
          <cell r="B1324" t="str">
            <v>PACARAN</v>
          </cell>
        </row>
        <row r="1325">
          <cell r="B1325" t="str">
            <v>QUILMANA</v>
          </cell>
        </row>
        <row r="1326">
          <cell r="B1326" t="str">
            <v>SAN ANTONIO</v>
          </cell>
        </row>
        <row r="1327">
          <cell r="B1327" t="str">
            <v>SAN LUIS</v>
          </cell>
        </row>
        <row r="1328">
          <cell r="B1328" t="str">
            <v>SANTA CRUZ DE FLORES</v>
          </cell>
        </row>
        <row r="1329">
          <cell r="B1329" t="str">
            <v>ZUÑIGA</v>
          </cell>
        </row>
        <row r="1330">
          <cell r="B1330" t="str">
            <v>HUARAL</v>
          </cell>
        </row>
        <row r="1331">
          <cell r="B1331" t="str">
            <v>ATAVILLOS ALTO</v>
          </cell>
        </row>
        <row r="1332">
          <cell r="B1332" t="str">
            <v>ATAVILLOS BAJO</v>
          </cell>
        </row>
        <row r="1333">
          <cell r="B1333" t="str">
            <v>AUCALLAMA</v>
          </cell>
        </row>
        <row r="1334">
          <cell r="B1334" t="str">
            <v>CHANCAY</v>
          </cell>
        </row>
        <row r="1335">
          <cell r="B1335" t="str">
            <v>IHUARI</v>
          </cell>
        </row>
        <row r="1336">
          <cell r="B1336" t="str">
            <v>LAMPIAN</v>
          </cell>
        </row>
        <row r="1337">
          <cell r="B1337" t="str">
            <v>PACARAOS</v>
          </cell>
        </row>
        <row r="1338">
          <cell r="B1338" t="str">
            <v>SAN MIGUEL DE ACOS</v>
          </cell>
        </row>
        <row r="1339">
          <cell r="B1339" t="str">
            <v>SANTA CRUZ DE ANDAMARCA</v>
          </cell>
        </row>
        <row r="1340">
          <cell r="B1340" t="str">
            <v>SUMBILCA</v>
          </cell>
        </row>
        <row r="1341">
          <cell r="B1341" t="str">
            <v>VEINTISIETE DE NOVIEMBRE</v>
          </cell>
        </row>
        <row r="1342">
          <cell r="B1342" t="str">
            <v>MATUCANA</v>
          </cell>
        </row>
        <row r="1343">
          <cell r="B1343" t="str">
            <v>ANTIOQUIA</v>
          </cell>
        </row>
        <row r="1344">
          <cell r="B1344" t="str">
            <v>CALLAHUANCA</v>
          </cell>
        </row>
        <row r="1345">
          <cell r="B1345" t="str">
            <v>CARAMPOMA</v>
          </cell>
        </row>
        <row r="1346">
          <cell r="B1346" t="str">
            <v>CHICLA</v>
          </cell>
        </row>
        <row r="1347">
          <cell r="B1347" t="str">
            <v>SAN JOSE DE LOS CHORRILLOS -"CUENCA"</v>
          </cell>
        </row>
        <row r="1348">
          <cell r="B1348" t="str">
            <v>HUACHUPAMPA</v>
          </cell>
        </row>
        <row r="1349">
          <cell r="B1349" t="str">
            <v>HUANZA</v>
          </cell>
        </row>
        <row r="1350">
          <cell r="B1350" t="str">
            <v>HUAROCHIRI</v>
          </cell>
        </row>
        <row r="1351">
          <cell r="B1351" t="str">
            <v>LAHUAYTAMBO</v>
          </cell>
        </row>
        <row r="1352">
          <cell r="B1352" t="str">
            <v>LANGA</v>
          </cell>
        </row>
        <row r="1353">
          <cell r="B1353" t="str">
            <v>LARAOS</v>
          </cell>
        </row>
        <row r="1354">
          <cell r="B1354" t="str">
            <v>MARIATANA</v>
          </cell>
        </row>
        <row r="1355">
          <cell r="B1355" t="str">
            <v>RICARDO PALMA</v>
          </cell>
        </row>
        <row r="1356">
          <cell r="B1356" t="str">
            <v>SAN ANDRES DE TUPICOCHA</v>
          </cell>
        </row>
        <row r="1357">
          <cell r="B1357" t="str">
            <v>SAN ANTONIO</v>
          </cell>
        </row>
        <row r="1358">
          <cell r="B1358" t="str">
            <v>SAN BARTOLOME</v>
          </cell>
        </row>
        <row r="1359">
          <cell r="B1359" t="str">
            <v>SAN DAMIAN</v>
          </cell>
        </row>
        <row r="1360">
          <cell r="B1360" t="str">
            <v>SAN JUAN DE IRIS</v>
          </cell>
        </row>
        <row r="1361">
          <cell r="B1361" t="str">
            <v>SAN JUAN DE TANTARANCHE</v>
          </cell>
        </row>
        <row r="1362">
          <cell r="B1362" t="str">
            <v>SAN LORENZO DE QUINTI</v>
          </cell>
        </row>
        <row r="1363">
          <cell r="B1363" t="str">
            <v>SAN MATEO</v>
          </cell>
        </row>
        <row r="1364">
          <cell r="B1364" t="str">
            <v>SAN MATEO DE OTAO</v>
          </cell>
        </row>
        <row r="1365">
          <cell r="B1365" t="str">
            <v>SAN PEDRO DE CASTA</v>
          </cell>
        </row>
        <row r="1366">
          <cell r="B1366" t="str">
            <v>SAN PEDRO DE HUANCAYRE</v>
          </cell>
        </row>
        <row r="1367">
          <cell r="B1367" t="str">
            <v>SANGALLAYA</v>
          </cell>
        </row>
        <row r="1368">
          <cell r="B1368" t="str">
            <v>SANTA CRUZ DE COCACHACRA</v>
          </cell>
        </row>
        <row r="1369">
          <cell r="B1369" t="str">
            <v>SANTA EULALIA</v>
          </cell>
        </row>
        <row r="1370">
          <cell r="B1370" t="str">
            <v>SANTIAGO DE ANCHUCAYA</v>
          </cell>
        </row>
        <row r="1371">
          <cell r="B1371" t="str">
            <v>SANTIAGO DE TUNA</v>
          </cell>
        </row>
        <row r="1372">
          <cell r="B1372" t="str">
            <v>SANTO DGO.DE LOS OLLEROS</v>
          </cell>
        </row>
        <row r="1373">
          <cell r="B1373" t="str">
            <v>SAN JERONIMO DE SURCO</v>
          </cell>
        </row>
        <row r="1374">
          <cell r="B1374" t="str">
            <v>HUAURA - HUACHO</v>
          </cell>
        </row>
        <row r="1375">
          <cell r="B1375" t="str">
            <v>AMBAR</v>
          </cell>
        </row>
        <row r="1376">
          <cell r="B1376" t="str">
            <v>CARQUIN</v>
          </cell>
        </row>
        <row r="1377">
          <cell r="B1377" t="str">
            <v>CHECRAS</v>
          </cell>
        </row>
        <row r="1378">
          <cell r="B1378" t="str">
            <v>HUALMAY</v>
          </cell>
        </row>
        <row r="1379">
          <cell r="B1379" t="str">
            <v>HUAURA</v>
          </cell>
        </row>
        <row r="1380">
          <cell r="B1380" t="str">
            <v>LEONCIO PRADO</v>
          </cell>
        </row>
        <row r="1381">
          <cell r="B1381" t="str">
            <v>PACCHO</v>
          </cell>
        </row>
        <row r="1382">
          <cell r="B1382" t="str">
            <v>SANTA LEONOR</v>
          </cell>
        </row>
        <row r="1383">
          <cell r="B1383" t="str">
            <v>SANTA MARIA</v>
          </cell>
        </row>
        <row r="1384">
          <cell r="B1384" t="str">
            <v>SAYAN</v>
          </cell>
        </row>
        <row r="1385">
          <cell r="B1385" t="str">
            <v>VEGUETA</v>
          </cell>
        </row>
        <row r="1386">
          <cell r="B1386" t="str">
            <v>OYON</v>
          </cell>
        </row>
        <row r="1387">
          <cell r="B1387" t="str">
            <v>ANDAJES</v>
          </cell>
        </row>
        <row r="1388">
          <cell r="B1388" t="str">
            <v>CAUJUL</v>
          </cell>
        </row>
        <row r="1389">
          <cell r="B1389" t="str">
            <v>COCHAMARCA</v>
          </cell>
        </row>
        <row r="1390">
          <cell r="B1390" t="str">
            <v>NAVAN</v>
          </cell>
        </row>
        <row r="1391">
          <cell r="B1391" t="str">
            <v>PACHANGARA</v>
          </cell>
        </row>
        <row r="1392">
          <cell r="B1392" t="str">
            <v>YAUYOS</v>
          </cell>
        </row>
        <row r="1393">
          <cell r="B1393" t="str">
            <v>ALIS</v>
          </cell>
        </row>
        <row r="1394">
          <cell r="B1394" t="str">
            <v>AYAUCA</v>
          </cell>
        </row>
        <row r="1395">
          <cell r="B1395" t="str">
            <v>AYAVIRI</v>
          </cell>
        </row>
        <row r="1396">
          <cell r="B1396" t="str">
            <v>AZANGARO</v>
          </cell>
        </row>
        <row r="1397">
          <cell r="B1397" t="str">
            <v>CACRA</v>
          </cell>
        </row>
        <row r="1398">
          <cell r="B1398" t="str">
            <v>CARANIA</v>
          </cell>
        </row>
        <row r="1399">
          <cell r="B1399" t="str">
            <v>CATAHUASI</v>
          </cell>
        </row>
        <row r="1400">
          <cell r="B1400" t="str">
            <v>CHOCOS</v>
          </cell>
        </row>
        <row r="1401">
          <cell r="B1401" t="str">
            <v>COCHAS</v>
          </cell>
        </row>
        <row r="1402">
          <cell r="B1402" t="str">
            <v>COLONIA</v>
          </cell>
        </row>
        <row r="1403">
          <cell r="B1403" t="str">
            <v>HONGOS</v>
          </cell>
        </row>
        <row r="1404">
          <cell r="B1404" t="str">
            <v>HUAMPARA</v>
          </cell>
        </row>
        <row r="1405">
          <cell r="B1405" t="str">
            <v>HUANCAYA</v>
          </cell>
        </row>
        <row r="1406">
          <cell r="B1406" t="str">
            <v>HUANGASCAR</v>
          </cell>
        </row>
        <row r="1407">
          <cell r="B1407" t="str">
            <v>HUANTAN</v>
          </cell>
        </row>
        <row r="1408">
          <cell r="B1408" t="str">
            <v>HUAÑEC</v>
          </cell>
        </row>
        <row r="1409">
          <cell r="B1409" t="str">
            <v>LARAOS</v>
          </cell>
        </row>
        <row r="1410">
          <cell r="B1410" t="str">
            <v>LINCHA</v>
          </cell>
        </row>
        <row r="1411">
          <cell r="B1411" t="str">
            <v>MADEAN</v>
          </cell>
        </row>
        <row r="1412">
          <cell r="B1412" t="str">
            <v>MIRAFLORES</v>
          </cell>
        </row>
        <row r="1413">
          <cell r="B1413" t="str">
            <v>OMAS</v>
          </cell>
        </row>
        <row r="1414">
          <cell r="B1414" t="str">
            <v>PUTINZA - SAN LORENZO DE PUTINZA</v>
          </cell>
        </row>
        <row r="1415">
          <cell r="B1415" t="str">
            <v>QUINCHES</v>
          </cell>
        </row>
        <row r="1416">
          <cell r="B1416" t="str">
            <v>QUINOCAY</v>
          </cell>
        </row>
        <row r="1417">
          <cell r="B1417" t="str">
            <v>SAN JOAQUIN</v>
          </cell>
        </row>
        <row r="1418">
          <cell r="B1418" t="str">
            <v>SAN PEDRO DE PILAS</v>
          </cell>
        </row>
        <row r="1419">
          <cell r="B1419" t="str">
            <v>TANTA</v>
          </cell>
        </row>
        <row r="1420">
          <cell r="B1420" t="str">
            <v>TAURIPAMPA</v>
          </cell>
        </row>
        <row r="1421">
          <cell r="B1421" t="str">
            <v>TOMAS</v>
          </cell>
        </row>
        <row r="1422">
          <cell r="B1422" t="str">
            <v>TUPE</v>
          </cell>
        </row>
        <row r="1423">
          <cell r="B1423" t="str">
            <v>VINAC</v>
          </cell>
        </row>
        <row r="1424">
          <cell r="B1424" t="str">
            <v>VITIS</v>
          </cell>
        </row>
        <row r="1425">
          <cell r="B1425" t="str">
            <v>IQUITOS</v>
          </cell>
        </row>
        <row r="1426">
          <cell r="B1426" t="str">
            <v>ALTO NANAY</v>
          </cell>
        </row>
        <row r="1427">
          <cell r="B1427" t="str">
            <v>FERNANDO LORES - TAMSHIYACU</v>
          </cell>
        </row>
        <row r="1428">
          <cell r="B1428" t="str">
            <v>INDIANA</v>
          </cell>
        </row>
        <row r="1429">
          <cell r="B1429" t="str">
            <v>LAS AMAZONAS</v>
          </cell>
        </row>
        <row r="1430">
          <cell r="B1430" t="str">
            <v>MAZAN</v>
          </cell>
        </row>
        <row r="1431">
          <cell r="B1431" t="str">
            <v>NAPO - SANTA CLOTILDE</v>
          </cell>
        </row>
        <row r="1432">
          <cell r="B1432" t="str">
            <v>PUNCHANA</v>
          </cell>
        </row>
        <row r="1433">
          <cell r="B1433" t="str">
            <v>PUTUMAYO - EL ESTRECHO</v>
          </cell>
        </row>
        <row r="1434">
          <cell r="B1434" t="str">
            <v>TORRES CAUSANA - CABO PANTOJA</v>
          </cell>
        </row>
        <row r="1435">
          <cell r="B1435" t="str">
            <v>BELEN</v>
          </cell>
        </row>
        <row r="1436">
          <cell r="B1436" t="str">
            <v>SAN JUAN BAUTISTA</v>
          </cell>
        </row>
        <row r="1437">
          <cell r="B1437" t="str">
            <v>TENIENTE MANUEL CLAVERO</v>
          </cell>
        </row>
        <row r="1438">
          <cell r="B1438" t="str">
            <v>YURIMAGUAS</v>
          </cell>
        </row>
        <row r="1439">
          <cell r="B1439" t="str">
            <v>BALSAPUERTO</v>
          </cell>
        </row>
        <row r="1440">
          <cell r="B1440" t="str">
            <v>BARRANCA</v>
          </cell>
        </row>
        <row r="1441">
          <cell r="B1441" t="str">
            <v>CAHUAPANAS</v>
          </cell>
        </row>
        <row r="1442">
          <cell r="B1442" t="str">
            <v>JEBEROS</v>
          </cell>
        </row>
        <row r="1443">
          <cell r="B1443" t="str">
            <v>LAGUNAS</v>
          </cell>
        </row>
        <row r="1444">
          <cell r="B1444" t="str">
            <v>MANSERICHE</v>
          </cell>
        </row>
        <row r="1445">
          <cell r="B1445" t="str">
            <v>MORONA</v>
          </cell>
        </row>
        <row r="1446">
          <cell r="B1446" t="str">
            <v>PASTAZA - ANDOAS</v>
          </cell>
        </row>
        <row r="1447">
          <cell r="B1447" t="str">
            <v>ANDOAS</v>
          </cell>
        </row>
        <row r="1448">
          <cell r="B1448" t="str">
            <v>SANTA CRUZ</v>
          </cell>
        </row>
        <row r="1449">
          <cell r="B1449" t="str">
            <v>TENIENTE CESAR LOPEZ ROJA - SHUCUSH YACU</v>
          </cell>
        </row>
        <row r="1450">
          <cell r="B1450" t="str">
            <v>NAUTA</v>
          </cell>
        </row>
        <row r="1451">
          <cell r="B1451" t="str">
            <v>PARINARI</v>
          </cell>
        </row>
        <row r="1452">
          <cell r="B1452" t="str">
            <v>TIGRE</v>
          </cell>
        </row>
        <row r="1453">
          <cell r="B1453" t="str">
            <v>TROMPETEROS</v>
          </cell>
        </row>
        <row r="1454">
          <cell r="B1454" t="str">
            <v>URARINAS - MAYPUCO</v>
          </cell>
        </row>
        <row r="1455">
          <cell r="B1455" t="str">
            <v>RAMON CASTILLA - CABALLOCOCHA</v>
          </cell>
        </row>
        <row r="1456">
          <cell r="B1456" t="str">
            <v>PEVAS</v>
          </cell>
        </row>
        <row r="1457">
          <cell r="B1457" t="str">
            <v>YAVARI - ISLANDIA</v>
          </cell>
        </row>
        <row r="1458">
          <cell r="B1458" t="str">
            <v>SAN PABLO</v>
          </cell>
        </row>
        <row r="1459">
          <cell r="B1459" t="str">
            <v>REQUENA</v>
          </cell>
        </row>
        <row r="1460">
          <cell r="B1460" t="str">
            <v>ALTO TAPICHE</v>
          </cell>
        </row>
        <row r="1461">
          <cell r="B1461" t="str">
            <v>CAPELO</v>
          </cell>
        </row>
        <row r="1462">
          <cell r="B1462" t="str">
            <v>EMILIO SAN MARTIN</v>
          </cell>
        </row>
        <row r="1463">
          <cell r="B1463" t="str">
            <v>MAQUIA</v>
          </cell>
        </row>
        <row r="1464">
          <cell r="B1464" t="str">
            <v>PUINAHUA</v>
          </cell>
        </row>
        <row r="1465">
          <cell r="B1465" t="str">
            <v>SAPUENA - BAGAZAN</v>
          </cell>
        </row>
        <row r="1466">
          <cell r="B1466" t="str">
            <v>SOPLIN CURINGA</v>
          </cell>
        </row>
        <row r="1467">
          <cell r="B1467" t="str">
            <v>TAPICHE</v>
          </cell>
        </row>
        <row r="1468">
          <cell r="B1468" t="str">
            <v>JENARO HERRERA</v>
          </cell>
        </row>
        <row r="1469">
          <cell r="B1469" t="str">
            <v>YAQUERANA</v>
          </cell>
        </row>
        <row r="1470">
          <cell r="B1470" t="str">
            <v>CONTAMANA</v>
          </cell>
        </row>
        <row r="1471">
          <cell r="B1471" t="str">
            <v>INAHUAYA</v>
          </cell>
        </row>
        <row r="1472">
          <cell r="B1472" t="str">
            <v>PADRE MARQUEZ</v>
          </cell>
        </row>
        <row r="1473">
          <cell r="B1473" t="str">
            <v>PAMPA HERMOSA</v>
          </cell>
        </row>
        <row r="1474">
          <cell r="B1474" t="str">
            <v>SARAYACU</v>
          </cell>
        </row>
        <row r="1475">
          <cell r="B1475" t="str">
            <v>VARGAS GUERRA - ORELLANA</v>
          </cell>
        </row>
        <row r="1476">
          <cell r="B1476" t="str">
            <v>TAMBOPATA - PUERTO MALDONADO</v>
          </cell>
        </row>
        <row r="1477">
          <cell r="B1477" t="str">
            <v>INAMBARI - MAZUCO</v>
          </cell>
        </row>
        <row r="1478">
          <cell r="B1478" t="str">
            <v>LAS PIEDRAS - PLANCHON</v>
          </cell>
        </row>
        <row r="1479">
          <cell r="B1479" t="str">
            <v>LABERINTO - ROSARIO DE LABERINTO</v>
          </cell>
        </row>
        <row r="1480">
          <cell r="B1480" t="str">
            <v>MANU - SALVACIÓN</v>
          </cell>
        </row>
        <row r="1481">
          <cell r="B1481" t="str">
            <v>FITZCARRALD - BOCAMANU</v>
          </cell>
        </row>
        <row r="1482">
          <cell r="B1482" t="str">
            <v>MADRE DE DIOS - BOCA DE COLORADO</v>
          </cell>
        </row>
        <row r="1483">
          <cell r="B1483" t="str">
            <v>HUEPETUHE</v>
          </cell>
        </row>
        <row r="1484">
          <cell r="B1484" t="str">
            <v>IÑAPARI</v>
          </cell>
        </row>
        <row r="1485">
          <cell r="B1485" t="str">
            <v>IBERIA</v>
          </cell>
        </row>
        <row r="1486">
          <cell r="B1486" t="str">
            <v>TAHUAMANU - ALERTA</v>
          </cell>
        </row>
        <row r="1487">
          <cell r="B1487" t="str">
            <v>MOQUEGUA</v>
          </cell>
        </row>
        <row r="1488">
          <cell r="B1488" t="str">
            <v>CARUMAS</v>
          </cell>
        </row>
        <row r="1489">
          <cell r="B1489" t="str">
            <v>CUCHUMBAYA</v>
          </cell>
        </row>
        <row r="1490">
          <cell r="B1490" t="str">
            <v>SAMEGUA</v>
          </cell>
        </row>
        <row r="1491">
          <cell r="B1491" t="str">
            <v>SAN CRISTOBAL - CALACOA</v>
          </cell>
        </row>
        <row r="1492">
          <cell r="B1492" t="str">
            <v>TORATA</v>
          </cell>
        </row>
        <row r="1493">
          <cell r="B1493" t="str">
            <v>OMATE</v>
          </cell>
        </row>
        <row r="1494">
          <cell r="B1494" t="str">
            <v>CHOJATA</v>
          </cell>
        </row>
        <row r="1495">
          <cell r="B1495" t="str">
            <v>COALAQUE</v>
          </cell>
        </row>
        <row r="1496">
          <cell r="B1496" t="str">
            <v>ICHUÑA</v>
          </cell>
        </row>
        <row r="1497">
          <cell r="B1497" t="str">
            <v>LA CAPILLA</v>
          </cell>
        </row>
        <row r="1498">
          <cell r="B1498" t="str">
            <v>LLOQUE</v>
          </cell>
        </row>
        <row r="1499">
          <cell r="B1499" t="str">
            <v>MATALAQUE</v>
          </cell>
        </row>
        <row r="1500">
          <cell r="B1500" t="str">
            <v>PUQUINA</v>
          </cell>
        </row>
        <row r="1501">
          <cell r="B1501" t="str">
            <v>QUINISTAQUILLAS</v>
          </cell>
        </row>
        <row r="1502">
          <cell r="B1502" t="str">
            <v>UBINAS</v>
          </cell>
        </row>
        <row r="1503">
          <cell r="B1503" t="str">
            <v>YUNGA</v>
          </cell>
        </row>
        <row r="1504">
          <cell r="B1504" t="str">
            <v>ILO</v>
          </cell>
        </row>
        <row r="1505">
          <cell r="B1505" t="str">
            <v>EL ALGARROBAL</v>
          </cell>
        </row>
        <row r="1506">
          <cell r="B1506" t="str">
            <v>PACOCHA - CESAR VALLEJO</v>
          </cell>
        </row>
        <row r="1507">
          <cell r="B1507" t="str">
            <v>CERRO DE PASCO - CHAUPIMARCA</v>
          </cell>
        </row>
        <row r="1508">
          <cell r="B1508" t="str">
            <v>HUACHON</v>
          </cell>
        </row>
        <row r="1509">
          <cell r="B1509" t="str">
            <v>HUARIACA</v>
          </cell>
        </row>
        <row r="1510">
          <cell r="B1510" t="str">
            <v>HUAYLLAY</v>
          </cell>
        </row>
        <row r="1511">
          <cell r="B1511" t="str">
            <v>NINACACA</v>
          </cell>
        </row>
        <row r="1512">
          <cell r="B1512" t="str">
            <v>PALLANCHACRA</v>
          </cell>
        </row>
        <row r="1513">
          <cell r="B1513" t="str">
            <v>PAUCARTAMBO</v>
          </cell>
        </row>
        <row r="1514">
          <cell r="B1514" t="str">
            <v>SAN FRANCISCO DE ASIS DE YARUSYACAN - YARUSYACAN</v>
          </cell>
        </row>
        <row r="1515">
          <cell r="B1515" t="str">
            <v>SIMON BOLIVAR - SAN ANTONIO DE RANCAS</v>
          </cell>
        </row>
        <row r="1516">
          <cell r="B1516" t="str">
            <v>TICLACAYAN</v>
          </cell>
        </row>
        <row r="1517">
          <cell r="B1517" t="str">
            <v>TINYAHUARCO</v>
          </cell>
        </row>
        <row r="1518">
          <cell r="B1518" t="str">
            <v>VICCO</v>
          </cell>
        </row>
        <row r="1519">
          <cell r="B1519" t="str">
            <v>YANACANCHA</v>
          </cell>
        </row>
        <row r="1520">
          <cell r="B1520" t="str">
            <v>YANAHUANCA</v>
          </cell>
        </row>
        <row r="1521">
          <cell r="B1521" t="str">
            <v>CHACAYAN</v>
          </cell>
        </row>
        <row r="1522">
          <cell r="B1522" t="str">
            <v>GOYLLARISQUIZGA</v>
          </cell>
        </row>
        <row r="1523">
          <cell r="B1523" t="str">
            <v>PAUCAR</v>
          </cell>
        </row>
        <row r="1524">
          <cell r="B1524" t="str">
            <v>SAN PEDRO DE PILLAO</v>
          </cell>
        </row>
        <row r="1525">
          <cell r="B1525" t="str">
            <v>SANTA ANA DE TUSI</v>
          </cell>
        </row>
        <row r="1526">
          <cell r="B1526" t="str">
            <v>TAPUC</v>
          </cell>
        </row>
        <row r="1527">
          <cell r="B1527" t="str">
            <v>VILCABAMBA</v>
          </cell>
        </row>
        <row r="1528">
          <cell r="B1528" t="str">
            <v>OXAPAMPA</v>
          </cell>
        </row>
        <row r="1529">
          <cell r="B1529" t="str">
            <v>CHONTABAMBA</v>
          </cell>
        </row>
        <row r="1530">
          <cell r="B1530" t="str">
            <v>HUANCABAMBA</v>
          </cell>
        </row>
        <row r="1531">
          <cell r="B1531" t="str">
            <v>PALCAZU - ISCOZACIN</v>
          </cell>
        </row>
        <row r="1532">
          <cell r="B1532" t="str">
            <v>POZUZO</v>
          </cell>
        </row>
        <row r="1533">
          <cell r="B1533" t="str">
            <v>PUERTO BERMUDEZ</v>
          </cell>
        </row>
        <row r="1534">
          <cell r="B1534" t="str">
            <v>VILLA RICA</v>
          </cell>
        </row>
        <row r="1535">
          <cell r="B1535" t="str">
            <v>CONSTITUCION</v>
          </cell>
        </row>
        <row r="1536">
          <cell r="B1536" t="str">
            <v>PIURA</v>
          </cell>
        </row>
        <row r="1537">
          <cell r="B1537" t="str">
            <v>CASTILLA</v>
          </cell>
        </row>
        <row r="1538">
          <cell r="B1538" t="str">
            <v>CATACAOS</v>
          </cell>
        </row>
        <row r="1539">
          <cell r="B1539" t="str">
            <v>CURA MORI - CUCUNGARA</v>
          </cell>
        </row>
        <row r="1540">
          <cell r="B1540" t="str">
            <v>EL TALLAN - SINCHAO</v>
          </cell>
        </row>
        <row r="1541">
          <cell r="B1541" t="str">
            <v>LA ARENA</v>
          </cell>
        </row>
        <row r="1542">
          <cell r="B1542" t="str">
            <v>LA UNION</v>
          </cell>
        </row>
        <row r="1543">
          <cell r="B1543" t="str">
            <v>DE LAS LOMAS</v>
          </cell>
        </row>
        <row r="1544">
          <cell r="B1544" t="str">
            <v>TAMBO GRANDE</v>
          </cell>
        </row>
        <row r="1545">
          <cell r="B1545" t="str">
            <v>AYABACA</v>
          </cell>
        </row>
        <row r="1546">
          <cell r="B1546" t="str">
            <v>FRIAS</v>
          </cell>
        </row>
        <row r="1547">
          <cell r="B1547" t="str">
            <v>JILILI</v>
          </cell>
        </row>
        <row r="1548">
          <cell r="B1548" t="str">
            <v>LAGUNAS</v>
          </cell>
        </row>
        <row r="1549">
          <cell r="B1549" t="str">
            <v>MONTERO</v>
          </cell>
        </row>
        <row r="1550">
          <cell r="B1550" t="str">
            <v>PACAIPAMPA</v>
          </cell>
        </row>
        <row r="1551">
          <cell r="B1551" t="str">
            <v>PAIMAS</v>
          </cell>
        </row>
        <row r="1552">
          <cell r="B1552" t="str">
            <v>SAPILLICA</v>
          </cell>
        </row>
        <row r="1553">
          <cell r="B1553" t="str">
            <v>SICCHEZ - LA LOMA</v>
          </cell>
        </row>
        <row r="1554">
          <cell r="B1554" t="str">
            <v>SUYO</v>
          </cell>
        </row>
        <row r="1555">
          <cell r="B1555" t="str">
            <v>HUANCABAMBA</v>
          </cell>
        </row>
        <row r="1556">
          <cell r="B1556" t="str">
            <v>CANCHAQUE</v>
          </cell>
        </row>
        <row r="1557">
          <cell r="B1557" t="str">
            <v>EL CARMEN DE LA FRONTERA</v>
          </cell>
        </row>
        <row r="1558">
          <cell r="B1558" t="str">
            <v>HUARMACA</v>
          </cell>
        </row>
        <row r="1559">
          <cell r="B1559" t="str">
            <v>LALAQUIZ - CENTRO CIVICO EL TUNAL</v>
          </cell>
        </row>
        <row r="1560">
          <cell r="B1560" t="str">
            <v>SAN MIGUEL DE EL FAIQUE</v>
          </cell>
        </row>
        <row r="1561">
          <cell r="B1561" t="str">
            <v>SONDOR</v>
          </cell>
        </row>
        <row r="1562">
          <cell r="B1562" t="str">
            <v>SONDORILLO</v>
          </cell>
        </row>
        <row r="1563">
          <cell r="B1563" t="str">
            <v>CHULUCANAS</v>
          </cell>
        </row>
        <row r="1564">
          <cell r="B1564" t="str">
            <v>BUENOS AIRES - PICOTA</v>
          </cell>
        </row>
        <row r="1565">
          <cell r="B1565" t="str">
            <v>CHALACO</v>
          </cell>
        </row>
        <row r="1566">
          <cell r="B1566" t="str">
            <v>LA MATANZA</v>
          </cell>
        </row>
        <row r="1567">
          <cell r="B1567" t="str">
            <v>MORROPON</v>
          </cell>
        </row>
        <row r="1568">
          <cell r="B1568" t="str">
            <v>SALITRAL</v>
          </cell>
        </row>
        <row r="1569">
          <cell r="B1569" t="str">
            <v>SAN JUAN DE BIGOTE</v>
          </cell>
        </row>
        <row r="1570">
          <cell r="B1570" t="str">
            <v>SANTA CATALINA DE MOSSA</v>
          </cell>
        </row>
        <row r="1571">
          <cell r="B1571" t="str">
            <v>SANTO DOMINGO</v>
          </cell>
        </row>
        <row r="1572">
          <cell r="B1572" t="str">
            <v>YAMANGO</v>
          </cell>
        </row>
        <row r="1573">
          <cell r="B1573" t="str">
            <v>PAITA</v>
          </cell>
        </row>
        <row r="1574">
          <cell r="B1574" t="str">
            <v>AMOTAPE</v>
          </cell>
        </row>
        <row r="1575">
          <cell r="B1575" t="str">
            <v>EL ARENAL</v>
          </cell>
        </row>
        <row r="1576">
          <cell r="B1576" t="str">
            <v>DE COLAN</v>
          </cell>
        </row>
        <row r="1577">
          <cell r="B1577" t="str">
            <v>LA HUACA (VILLA SANTA ANA - LA HUACA)</v>
          </cell>
        </row>
        <row r="1578">
          <cell r="B1578" t="str">
            <v>TAMARINDO</v>
          </cell>
        </row>
        <row r="1579">
          <cell r="B1579" t="str">
            <v>VICHAYAL</v>
          </cell>
        </row>
        <row r="1580">
          <cell r="B1580" t="str">
            <v>SULLANA</v>
          </cell>
        </row>
        <row r="1581">
          <cell r="B1581" t="str">
            <v>BELLAVISTA</v>
          </cell>
        </row>
        <row r="1582">
          <cell r="B1582" t="str">
            <v>IGNACIO ESCUDERO</v>
          </cell>
        </row>
        <row r="1583">
          <cell r="B1583" t="str">
            <v>LANCONES</v>
          </cell>
        </row>
        <row r="1584">
          <cell r="B1584" t="str">
            <v>MARCAVELICA</v>
          </cell>
        </row>
        <row r="1585">
          <cell r="B1585" t="str">
            <v>MIGUEL CHECA</v>
          </cell>
        </row>
        <row r="1586">
          <cell r="B1586" t="str">
            <v>QUERECOTILLO</v>
          </cell>
        </row>
        <row r="1587">
          <cell r="B1587" t="str">
            <v>SALITRAL</v>
          </cell>
        </row>
        <row r="1588">
          <cell r="B1588" t="str">
            <v>PARIÑAS</v>
          </cell>
        </row>
        <row r="1589">
          <cell r="B1589" t="str">
            <v>EL ALTO</v>
          </cell>
        </row>
        <row r="1590">
          <cell r="B1590" t="str">
            <v>LA BREA</v>
          </cell>
        </row>
        <row r="1591">
          <cell r="B1591" t="str">
            <v>LOBITOS</v>
          </cell>
        </row>
        <row r="1592">
          <cell r="B1592" t="str">
            <v>LOS ORGANOS</v>
          </cell>
        </row>
        <row r="1593">
          <cell r="B1593" t="str">
            <v>MANCORA</v>
          </cell>
        </row>
        <row r="1594">
          <cell r="B1594" t="str">
            <v>SECHURA</v>
          </cell>
        </row>
        <row r="1595">
          <cell r="B1595" t="str">
            <v>BELLAVISTA DE LA UNION</v>
          </cell>
        </row>
        <row r="1596">
          <cell r="B1596" t="str">
            <v>BERNAL</v>
          </cell>
        </row>
        <row r="1597">
          <cell r="B1597" t="str">
            <v>CRISTO NOS VALGA</v>
          </cell>
        </row>
        <row r="1598">
          <cell r="B1598" t="str">
            <v>VICE</v>
          </cell>
        </row>
        <row r="1599">
          <cell r="B1599" t="str">
            <v>RINCONADA LLICUAR</v>
          </cell>
        </row>
        <row r="1600">
          <cell r="B1600" t="str">
            <v>PUNO</v>
          </cell>
        </row>
        <row r="1601">
          <cell r="B1601" t="str">
            <v>ACORA</v>
          </cell>
        </row>
        <row r="1602">
          <cell r="B1602" t="str">
            <v>AMANTANI</v>
          </cell>
        </row>
        <row r="1603">
          <cell r="B1603" t="str">
            <v>ATUNCOLLA</v>
          </cell>
        </row>
        <row r="1604">
          <cell r="B1604" t="str">
            <v>CAPACHICA</v>
          </cell>
        </row>
        <row r="1605">
          <cell r="B1605" t="str">
            <v>CHUCUITO</v>
          </cell>
        </row>
        <row r="1606">
          <cell r="B1606" t="str">
            <v>COATA</v>
          </cell>
        </row>
        <row r="1607">
          <cell r="B1607" t="str">
            <v>HUATA</v>
          </cell>
        </row>
        <row r="1608">
          <cell r="B1608" t="str">
            <v>MAÑAZO</v>
          </cell>
        </row>
        <row r="1609">
          <cell r="B1609" t="str">
            <v>PAUCARCOLLA</v>
          </cell>
        </row>
        <row r="1610">
          <cell r="B1610" t="str">
            <v>PICHACANI - LARAQUERI</v>
          </cell>
        </row>
        <row r="1611">
          <cell r="B1611" t="str">
            <v>PLATERIA</v>
          </cell>
        </row>
        <row r="1612">
          <cell r="B1612" t="str">
            <v>SAN ANTONIO - SAN ANTONIO DE ESQUILAC</v>
          </cell>
        </row>
        <row r="1613">
          <cell r="B1613" t="str">
            <v>TIQUILLACA</v>
          </cell>
        </row>
        <row r="1614">
          <cell r="B1614" t="str">
            <v>VILQUE</v>
          </cell>
        </row>
        <row r="1615">
          <cell r="B1615" t="str">
            <v>AZANGARO</v>
          </cell>
        </row>
        <row r="1616">
          <cell r="B1616" t="str">
            <v>ACHAYA</v>
          </cell>
        </row>
        <row r="1617">
          <cell r="B1617" t="str">
            <v>ARAPA</v>
          </cell>
        </row>
        <row r="1618">
          <cell r="B1618" t="str">
            <v>ASILLO</v>
          </cell>
        </row>
        <row r="1619">
          <cell r="B1619" t="str">
            <v>CAMINACA</v>
          </cell>
        </row>
        <row r="1620">
          <cell r="B1620" t="str">
            <v>CHUPA</v>
          </cell>
        </row>
        <row r="1621">
          <cell r="B1621" t="str">
            <v>JOSE DOMINGO CHOQUEHUANCA - ESTACION DE PUCARA</v>
          </cell>
        </row>
        <row r="1622">
          <cell r="B1622" t="str">
            <v>MUÑANI</v>
          </cell>
        </row>
        <row r="1623">
          <cell r="B1623" t="str">
            <v>POTONI</v>
          </cell>
        </row>
        <row r="1624">
          <cell r="B1624" t="str">
            <v>SAMAN</v>
          </cell>
        </row>
        <row r="1625">
          <cell r="B1625" t="str">
            <v>SAN ANTON</v>
          </cell>
        </row>
        <row r="1626">
          <cell r="B1626" t="str">
            <v>SAN JOSE</v>
          </cell>
        </row>
        <row r="1627">
          <cell r="B1627" t="str">
            <v>SAN JUAN DE SALINAS</v>
          </cell>
        </row>
        <row r="1628">
          <cell r="B1628" t="str">
            <v>SANTIAGO DE PUPUJA</v>
          </cell>
        </row>
        <row r="1629">
          <cell r="B1629" t="str">
            <v>TIRAPATA</v>
          </cell>
        </row>
        <row r="1630">
          <cell r="B1630" t="str">
            <v>MACUSANI</v>
          </cell>
        </row>
        <row r="1631">
          <cell r="B1631" t="str">
            <v>AJOYANI</v>
          </cell>
        </row>
        <row r="1632">
          <cell r="B1632" t="str">
            <v>AYAPATA</v>
          </cell>
        </row>
        <row r="1633">
          <cell r="B1633" t="str">
            <v>COASA</v>
          </cell>
        </row>
        <row r="1634">
          <cell r="B1634" t="str">
            <v>CORANI</v>
          </cell>
        </row>
        <row r="1635">
          <cell r="B1635" t="str">
            <v>CRUCERO</v>
          </cell>
        </row>
        <row r="1636">
          <cell r="B1636" t="str">
            <v>ITUATA</v>
          </cell>
        </row>
        <row r="1637">
          <cell r="B1637" t="str">
            <v>OLLACHEA</v>
          </cell>
        </row>
        <row r="1638">
          <cell r="B1638" t="str">
            <v>SAN GABAN - LANLACUNI BAJO</v>
          </cell>
        </row>
        <row r="1639">
          <cell r="B1639" t="str">
            <v>USICAYOS</v>
          </cell>
        </row>
        <row r="1640">
          <cell r="B1640" t="str">
            <v>JULI</v>
          </cell>
        </row>
        <row r="1641">
          <cell r="B1641" t="str">
            <v>DESAGUADERO</v>
          </cell>
        </row>
        <row r="1642">
          <cell r="B1642" t="str">
            <v>HUACULLANI</v>
          </cell>
        </row>
        <row r="1643">
          <cell r="B1643" t="str">
            <v>KELLUYO</v>
          </cell>
        </row>
        <row r="1644">
          <cell r="B1644" t="str">
            <v>PISACOMA</v>
          </cell>
        </row>
        <row r="1645">
          <cell r="B1645" t="str">
            <v>POMATA</v>
          </cell>
        </row>
        <row r="1646">
          <cell r="B1646" t="str">
            <v>ZEPITA</v>
          </cell>
        </row>
        <row r="1647">
          <cell r="B1647" t="str">
            <v>ILAVE</v>
          </cell>
        </row>
        <row r="1648">
          <cell r="B1648" t="str">
            <v>CAPAZO</v>
          </cell>
        </row>
        <row r="1649">
          <cell r="B1649" t="str">
            <v>PILCUYO</v>
          </cell>
        </row>
        <row r="1650">
          <cell r="B1650" t="str">
            <v>SANTA ROSA - MAZOCRUZ</v>
          </cell>
        </row>
        <row r="1651">
          <cell r="B1651" t="str">
            <v>CONDURIRI</v>
          </cell>
        </row>
        <row r="1652">
          <cell r="B1652" t="str">
            <v>HUANCANE</v>
          </cell>
        </row>
        <row r="1653">
          <cell r="B1653" t="str">
            <v>COJATA</v>
          </cell>
        </row>
        <row r="1654">
          <cell r="B1654" t="str">
            <v>HUATASANI</v>
          </cell>
        </row>
        <row r="1655">
          <cell r="B1655" t="str">
            <v>INCHUPALLA</v>
          </cell>
        </row>
        <row r="1656">
          <cell r="B1656" t="str">
            <v>PUSI</v>
          </cell>
        </row>
        <row r="1657">
          <cell r="B1657" t="str">
            <v>ROSASPATA</v>
          </cell>
        </row>
        <row r="1658">
          <cell r="B1658" t="str">
            <v>TARACO</v>
          </cell>
        </row>
        <row r="1659">
          <cell r="B1659" t="str">
            <v>VILQUE CHICO</v>
          </cell>
        </row>
        <row r="1660">
          <cell r="B1660" t="str">
            <v>LAMPA</v>
          </cell>
        </row>
        <row r="1661">
          <cell r="B1661" t="str">
            <v>CABANILLA</v>
          </cell>
        </row>
        <row r="1662">
          <cell r="B1662" t="str">
            <v>CALAPUJA</v>
          </cell>
        </row>
        <row r="1663">
          <cell r="B1663" t="str">
            <v>NICASIO</v>
          </cell>
        </row>
        <row r="1664">
          <cell r="B1664" t="str">
            <v>OCUVIRI</v>
          </cell>
        </row>
        <row r="1665">
          <cell r="B1665" t="str">
            <v>PALCA</v>
          </cell>
        </row>
        <row r="1666">
          <cell r="B1666" t="str">
            <v>PARATIA</v>
          </cell>
        </row>
        <row r="1667">
          <cell r="B1667" t="str">
            <v>PUCARA</v>
          </cell>
        </row>
        <row r="1668">
          <cell r="B1668" t="str">
            <v>SANTA LUCIA</v>
          </cell>
        </row>
        <row r="1669">
          <cell r="B1669" t="str">
            <v>VILAVILA</v>
          </cell>
        </row>
        <row r="1670">
          <cell r="B1670" t="str">
            <v>AYAVIRI</v>
          </cell>
        </row>
        <row r="1671">
          <cell r="B1671" t="str">
            <v>ANTAUTA</v>
          </cell>
        </row>
        <row r="1672">
          <cell r="B1672" t="str">
            <v>CUPI</v>
          </cell>
        </row>
        <row r="1673">
          <cell r="B1673" t="str">
            <v>LLALLI</v>
          </cell>
        </row>
        <row r="1674">
          <cell r="B1674" t="str">
            <v>MACARI</v>
          </cell>
        </row>
        <row r="1675">
          <cell r="B1675" t="str">
            <v>NUÑOA</v>
          </cell>
        </row>
        <row r="1676">
          <cell r="B1676" t="str">
            <v>ORURILLO</v>
          </cell>
        </row>
        <row r="1677">
          <cell r="B1677" t="str">
            <v>SANTA ROSA</v>
          </cell>
        </row>
        <row r="1678">
          <cell r="B1678" t="str">
            <v>UMACHIRI</v>
          </cell>
        </row>
        <row r="1679">
          <cell r="B1679" t="str">
            <v>MOHO</v>
          </cell>
        </row>
        <row r="1680">
          <cell r="B1680" t="str">
            <v>CONIMA</v>
          </cell>
        </row>
        <row r="1681">
          <cell r="B1681" t="str">
            <v>HUAYRAPATA</v>
          </cell>
        </row>
        <row r="1682">
          <cell r="B1682" t="str">
            <v>TILALI</v>
          </cell>
        </row>
        <row r="1683">
          <cell r="B1683" t="str">
            <v>PUTINA</v>
          </cell>
        </row>
        <row r="1684">
          <cell r="B1684" t="str">
            <v>ANANEA</v>
          </cell>
        </row>
        <row r="1685">
          <cell r="B1685" t="str">
            <v>PEDRO VILCA APAZA</v>
          </cell>
        </row>
        <row r="1686">
          <cell r="B1686" t="str">
            <v>QUILCAPUNCU</v>
          </cell>
        </row>
        <row r="1687">
          <cell r="B1687" t="str">
            <v>SINA</v>
          </cell>
        </row>
        <row r="1688">
          <cell r="B1688" t="str">
            <v>JULIACA</v>
          </cell>
        </row>
        <row r="1689">
          <cell r="B1689" t="str">
            <v>CABANA</v>
          </cell>
        </row>
        <row r="1690">
          <cell r="B1690" t="str">
            <v>CABANILLAS</v>
          </cell>
        </row>
        <row r="1691">
          <cell r="B1691" t="str">
            <v>CARACOTO</v>
          </cell>
        </row>
        <row r="1692">
          <cell r="B1692" t="str">
            <v>SANDIA</v>
          </cell>
        </row>
        <row r="1693">
          <cell r="B1693" t="str">
            <v>CUYOCUYO</v>
          </cell>
        </row>
        <row r="1694">
          <cell r="B1694" t="str">
            <v>LIMBANI</v>
          </cell>
        </row>
        <row r="1695">
          <cell r="B1695" t="str">
            <v>PATAMBUCO</v>
          </cell>
        </row>
        <row r="1696">
          <cell r="B1696" t="str">
            <v>PHARA</v>
          </cell>
        </row>
        <row r="1697">
          <cell r="B1697" t="str">
            <v>QUIACA</v>
          </cell>
        </row>
        <row r="1698">
          <cell r="B1698" t="str">
            <v>SAN JUAN DEL ORO</v>
          </cell>
        </row>
        <row r="1699">
          <cell r="B1699" t="str">
            <v>YANAHUAYA</v>
          </cell>
        </row>
        <row r="1700">
          <cell r="B1700" t="str">
            <v>ALTO INAMBARI - MASIAPO</v>
          </cell>
        </row>
        <row r="1701">
          <cell r="B1701" t="str">
            <v>SAN PEDRO DE PUTINA PUNCO</v>
          </cell>
        </row>
        <row r="1702">
          <cell r="B1702" t="str">
            <v>YUNGUYO</v>
          </cell>
        </row>
        <row r="1703">
          <cell r="B1703" t="str">
            <v>ANAPIA</v>
          </cell>
        </row>
        <row r="1704">
          <cell r="B1704" t="str">
            <v>COPANI</v>
          </cell>
        </row>
        <row r="1705">
          <cell r="B1705" t="str">
            <v>CUTURAPI - SAN JUAN DE CUTURAPI</v>
          </cell>
        </row>
        <row r="1706">
          <cell r="B1706" t="str">
            <v>OLLARAYA - SAN MIGUEL DE OLLARAY</v>
          </cell>
        </row>
        <row r="1707">
          <cell r="B1707" t="str">
            <v>TINICACHI</v>
          </cell>
        </row>
        <row r="1708">
          <cell r="B1708" t="str">
            <v>UNICACHI - MARCAJA</v>
          </cell>
        </row>
        <row r="1709">
          <cell r="B1709" t="str">
            <v>MOYOBAMBA</v>
          </cell>
        </row>
        <row r="1710">
          <cell r="B1710" t="str">
            <v>CALZADA</v>
          </cell>
        </row>
        <row r="1711">
          <cell r="B1711" t="str">
            <v>HABANA</v>
          </cell>
        </row>
        <row r="1712">
          <cell r="B1712" t="str">
            <v>JEPELACIO</v>
          </cell>
        </row>
        <row r="1713">
          <cell r="B1713" t="str">
            <v>SORITOR</v>
          </cell>
        </row>
        <row r="1714">
          <cell r="B1714" t="str">
            <v>YANTALO</v>
          </cell>
        </row>
        <row r="1715">
          <cell r="B1715" t="str">
            <v>BELLAVISTA</v>
          </cell>
        </row>
        <row r="1716">
          <cell r="B1716" t="str">
            <v>ALTO BIAVO - CUZCO</v>
          </cell>
        </row>
        <row r="1717">
          <cell r="B1717" t="str">
            <v>BAJO BIAVO - NUEVA LIMA</v>
          </cell>
        </row>
        <row r="1718">
          <cell r="B1718" t="str">
            <v>HUALLAGA - LEDOY</v>
          </cell>
        </row>
        <row r="1719">
          <cell r="B1719" t="str">
            <v>SAN PABLO</v>
          </cell>
        </row>
        <row r="1720">
          <cell r="B1720" t="str">
            <v>SAN RAFAEL</v>
          </cell>
        </row>
        <row r="1721">
          <cell r="B1721" t="str">
            <v>SAN JOSE DE SISA - LAS PALMERAS</v>
          </cell>
        </row>
        <row r="1722">
          <cell r="B1722" t="str">
            <v>AGUA BLANCA</v>
          </cell>
        </row>
        <row r="1723">
          <cell r="B1723" t="str">
            <v>SAN MARTIN</v>
          </cell>
        </row>
        <row r="1724">
          <cell r="B1724" t="str">
            <v>SANTA ROSA</v>
          </cell>
        </row>
        <row r="1725">
          <cell r="B1725" t="str">
            <v>SHATOJA</v>
          </cell>
        </row>
        <row r="1726">
          <cell r="B1726" t="str">
            <v>HUALLAGA - SAPOSOA</v>
          </cell>
        </row>
        <row r="1727">
          <cell r="B1727" t="str">
            <v>ALTO SAPOSOA - PASARRAYA</v>
          </cell>
        </row>
        <row r="1728">
          <cell r="B1728" t="str">
            <v>EL ESLABON</v>
          </cell>
        </row>
        <row r="1729">
          <cell r="B1729" t="str">
            <v>PISCOYACU</v>
          </cell>
        </row>
        <row r="1730">
          <cell r="B1730" t="str">
            <v>SACANCHE</v>
          </cell>
        </row>
        <row r="1731">
          <cell r="B1731" t="str">
            <v>TINGO DE SAPOSOA</v>
          </cell>
        </row>
        <row r="1732">
          <cell r="B1732" t="str">
            <v>LAMAS</v>
          </cell>
        </row>
        <row r="1733">
          <cell r="B1733" t="str">
            <v>ALONSO DE ALVARADO - ROQUE</v>
          </cell>
        </row>
        <row r="1734">
          <cell r="B1734" t="str">
            <v>BARRANQUITA</v>
          </cell>
        </row>
        <row r="1735">
          <cell r="B1735" t="str">
            <v>CAYNARACHI</v>
          </cell>
        </row>
        <row r="1736">
          <cell r="B1736" t="str">
            <v>CUÑUMBUQUI</v>
          </cell>
        </row>
        <row r="1737">
          <cell r="B1737" t="str">
            <v>PINTO RECODO</v>
          </cell>
        </row>
        <row r="1738">
          <cell r="B1738" t="str">
            <v>RUMISAPA</v>
          </cell>
        </row>
        <row r="1739">
          <cell r="B1739" t="str">
            <v>SAN ROQUE DE CUMBAZA</v>
          </cell>
        </row>
        <row r="1740">
          <cell r="B1740" t="str">
            <v>SHANAO</v>
          </cell>
        </row>
        <row r="1741">
          <cell r="B1741" t="str">
            <v>TABALOSOS</v>
          </cell>
        </row>
        <row r="1742">
          <cell r="B1742" t="str">
            <v>ZAPATERO</v>
          </cell>
        </row>
        <row r="1743">
          <cell r="B1743" t="str">
            <v>JUANJUI</v>
          </cell>
        </row>
        <row r="1744">
          <cell r="B1744" t="str">
            <v>CAMPANILLA</v>
          </cell>
        </row>
        <row r="1745">
          <cell r="B1745" t="str">
            <v>HUICUNGO</v>
          </cell>
        </row>
        <row r="1746">
          <cell r="B1746" t="str">
            <v>PACHIZA</v>
          </cell>
        </row>
        <row r="1747">
          <cell r="B1747" t="str">
            <v>PAJARILLO</v>
          </cell>
        </row>
        <row r="1748">
          <cell r="B1748" t="str">
            <v>PICOTA</v>
          </cell>
        </row>
        <row r="1749">
          <cell r="B1749" t="str">
            <v>BUENOS AIRES</v>
          </cell>
        </row>
        <row r="1750">
          <cell r="B1750" t="str">
            <v>CASPIZAPA</v>
          </cell>
        </row>
        <row r="1751">
          <cell r="B1751" t="str">
            <v>PILLUANA</v>
          </cell>
        </row>
        <row r="1752">
          <cell r="B1752" t="str">
            <v>PUCACACA</v>
          </cell>
        </row>
        <row r="1753">
          <cell r="B1753" t="str">
            <v>SAN CRISTOBAL DE PUERTO RICO</v>
          </cell>
        </row>
        <row r="1754">
          <cell r="B1754" t="str">
            <v>SAN HILARION - SAN CRISTOBAL DE SISA</v>
          </cell>
        </row>
        <row r="1755">
          <cell r="B1755" t="str">
            <v>SHAMBOYACU</v>
          </cell>
        </row>
        <row r="1756">
          <cell r="B1756" t="str">
            <v>TINGO DE PONAZA</v>
          </cell>
        </row>
        <row r="1757">
          <cell r="B1757" t="str">
            <v>TRES UNIDOS</v>
          </cell>
        </row>
        <row r="1758">
          <cell r="B1758" t="str">
            <v>RIOJA</v>
          </cell>
        </row>
        <row r="1759">
          <cell r="B1759" t="str">
            <v>AWAJUN - BAJO NARANJILLO</v>
          </cell>
        </row>
        <row r="1760">
          <cell r="B1760" t="str">
            <v>ELIAS SOPLIN VARGAS - LA JERUSALEN-AZUNGUIL</v>
          </cell>
        </row>
        <row r="1761">
          <cell r="B1761" t="str">
            <v>NUEVA CAJAMARCA</v>
          </cell>
        </row>
        <row r="1762">
          <cell r="B1762" t="str">
            <v>PARDO MIGUEL - NARANJOS</v>
          </cell>
        </row>
        <row r="1763">
          <cell r="B1763" t="str">
            <v>POSIC</v>
          </cell>
        </row>
        <row r="1764">
          <cell r="B1764" t="str">
            <v>SAN FERNANDO</v>
          </cell>
        </row>
        <row r="1765">
          <cell r="B1765" t="str">
            <v>YORONGOS</v>
          </cell>
        </row>
        <row r="1766">
          <cell r="B1766" t="str">
            <v>YURACYACU</v>
          </cell>
        </row>
        <row r="1767">
          <cell r="B1767" t="str">
            <v>TARAPOTO</v>
          </cell>
        </row>
        <row r="1768">
          <cell r="B1768" t="str">
            <v>ALBERTO LEVEAU - UTCURARCA</v>
          </cell>
        </row>
        <row r="1769">
          <cell r="B1769" t="str">
            <v>CACATACHI</v>
          </cell>
        </row>
        <row r="1770">
          <cell r="B1770" t="str">
            <v>CHAZUTA</v>
          </cell>
        </row>
        <row r="1771">
          <cell r="B1771" t="str">
            <v>CHIPURANA</v>
          </cell>
        </row>
        <row r="1772">
          <cell r="B1772" t="str">
            <v>EL PORVENIR - PELEJO</v>
          </cell>
        </row>
        <row r="1773">
          <cell r="B1773" t="str">
            <v>HUIMBAYOC</v>
          </cell>
        </row>
        <row r="1774">
          <cell r="B1774" t="str">
            <v>JUAN GUERRA</v>
          </cell>
        </row>
        <row r="1775">
          <cell r="B1775" t="str">
            <v>LA BANDA SHILCAYO - LA BANDA</v>
          </cell>
        </row>
        <row r="1776">
          <cell r="B1776" t="str">
            <v>MORALES</v>
          </cell>
        </row>
        <row r="1777">
          <cell r="B1777" t="str">
            <v>PAPAPLAYA</v>
          </cell>
        </row>
        <row r="1778">
          <cell r="B1778" t="str">
            <v>SAN ANTONIO DE CUMBAZA</v>
          </cell>
        </row>
        <row r="1779">
          <cell r="B1779" t="str">
            <v>SAUCE</v>
          </cell>
        </row>
        <row r="1780">
          <cell r="B1780" t="str">
            <v>SHAPAJA</v>
          </cell>
        </row>
        <row r="1781">
          <cell r="B1781" t="str">
            <v>TOCACHE</v>
          </cell>
        </row>
        <row r="1782">
          <cell r="B1782" t="str">
            <v>NUEVO PROGRESO</v>
          </cell>
        </row>
        <row r="1783">
          <cell r="B1783" t="str">
            <v>POLVORA</v>
          </cell>
        </row>
        <row r="1784">
          <cell r="B1784" t="str">
            <v>SHUNTE</v>
          </cell>
        </row>
        <row r="1785">
          <cell r="B1785" t="str">
            <v>UCHIZA</v>
          </cell>
        </row>
        <row r="1786">
          <cell r="B1786" t="str">
            <v>TACNA</v>
          </cell>
        </row>
        <row r="1787">
          <cell r="B1787" t="str">
            <v>ALTO DE LA ALIANZA - LA ESPERANZA</v>
          </cell>
        </row>
        <row r="1788">
          <cell r="B1788" t="str">
            <v>CALANA</v>
          </cell>
        </row>
        <row r="1789">
          <cell r="B1789" t="str">
            <v>CIUDAD NUEVA</v>
          </cell>
        </row>
        <row r="1790">
          <cell r="B1790" t="str">
            <v>INCLAN - SAMA GRANDE</v>
          </cell>
        </row>
        <row r="1791">
          <cell r="B1791" t="str">
            <v>PACHIA</v>
          </cell>
        </row>
        <row r="1792">
          <cell r="B1792" t="str">
            <v>PALCA</v>
          </cell>
        </row>
        <row r="1793">
          <cell r="B1793" t="str">
            <v>POCOLLAY</v>
          </cell>
        </row>
        <row r="1794">
          <cell r="B1794" t="str">
            <v>SAMA - LAS YARAS</v>
          </cell>
        </row>
        <row r="1795">
          <cell r="B1795" t="str">
            <v>CORONEL GREGORIO ALBARRACIN LANCHIPA</v>
          </cell>
        </row>
        <row r="1796">
          <cell r="B1796" t="str">
            <v>CANDARAVE</v>
          </cell>
        </row>
        <row r="1797">
          <cell r="B1797" t="str">
            <v>CAIRANI</v>
          </cell>
        </row>
        <row r="1798">
          <cell r="B1798" t="str">
            <v>CAMILACA</v>
          </cell>
        </row>
        <row r="1799">
          <cell r="B1799" t="str">
            <v>CURIBAYA</v>
          </cell>
        </row>
        <row r="1800">
          <cell r="B1800" t="str">
            <v>HUANUARA</v>
          </cell>
        </row>
        <row r="1801">
          <cell r="B1801" t="str">
            <v>QUILAHUANI</v>
          </cell>
        </row>
        <row r="1802">
          <cell r="B1802" t="str">
            <v>LOCUMBA</v>
          </cell>
        </row>
        <row r="1803">
          <cell r="B1803" t="str">
            <v>ILABAYA</v>
          </cell>
        </row>
        <row r="1804">
          <cell r="B1804" t="str">
            <v>ITE</v>
          </cell>
        </row>
        <row r="1805">
          <cell r="B1805" t="str">
            <v>TARATA</v>
          </cell>
        </row>
        <row r="1806">
          <cell r="B1806" t="str">
            <v>CHUCATAMANI</v>
          </cell>
        </row>
        <row r="1807">
          <cell r="B1807" t="str">
            <v>ESTIQUE</v>
          </cell>
        </row>
        <row r="1808">
          <cell r="B1808" t="str">
            <v>ESTIQUE-PAMPA</v>
          </cell>
        </row>
        <row r="1809">
          <cell r="B1809" t="str">
            <v>SITAJARA</v>
          </cell>
        </row>
        <row r="1810">
          <cell r="B1810" t="str">
            <v>SUSAPAYA</v>
          </cell>
        </row>
        <row r="1811">
          <cell r="B1811" t="str">
            <v>TARUCACHI</v>
          </cell>
        </row>
        <row r="1812">
          <cell r="B1812" t="str">
            <v>TICACO</v>
          </cell>
        </row>
        <row r="1813">
          <cell r="B1813" t="str">
            <v>TUMBES</v>
          </cell>
        </row>
        <row r="1814">
          <cell r="B1814" t="str">
            <v>CORRALES</v>
          </cell>
        </row>
        <row r="1815">
          <cell r="B1815" t="str">
            <v>LA CRUZ</v>
          </cell>
        </row>
        <row r="1816">
          <cell r="B1816" t="str">
            <v>PAMPAS DE HOSPITAL</v>
          </cell>
        </row>
        <row r="1817">
          <cell r="B1817" t="str">
            <v>SAN JACINTO</v>
          </cell>
        </row>
        <row r="1818">
          <cell r="B1818" t="str">
            <v>SAN JUAN DE LA VIRGEN</v>
          </cell>
        </row>
        <row r="1819">
          <cell r="B1819" t="str">
            <v>ZORRITOS</v>
          </cell>
        </row>
        <row r="1820">
          <cell r="B1820" t="str">
            <v>CASITAS</v>
          </cell>
        </row>
        <row r="1821">
          <cell r="B1821" t="str">
            <v>MUN. DIS. CANOAS DE PUNTA SAL</v>
          </cell>
        </row>
        <row r="1822">
          <cell r="B1822" t="str">
            <v>ZARUMILLA</v>
          </cell>
        </row>
        <row r="1823">
          <cell r="B1823" t="str">
            <v>AGUAS VERDES</v>
          </cell>
        </row>
        <row r="1824">
          <cell r="B1824" t="str">
            <v>MATAPALO</v>
          </cell>
        </row>
        <row r="1825">
          <cell r="B1825" t="str">
            <v>PAPAYAL</v>
          </cell>
        </row>
        <row r="1826">
          <cell r="B1826" t="str">
            <v>PUCALLPA - CALLERIA</v>
          </cell>
        </row>
        <row r="1827">
          <cell r="B1827" t="str">
            <v>CAMPOVERDE</v>
          </cell>
        </row>
        <row r="1828">
          <cell r="B1828" t="str">
            <v>IPARIA</v>
          </cell>
        </row>
        <row r="1829">
          <cell r="B1829" t="str">
            <v>MASISEA</v>
          </cell>
        </row>
        <row r="1830">
          <cell r="B1830" t="str">
            <v>YARINACOCHA - PUERTO CALLAO</v>
          </cell>
        </row>
        <row r="1831">
          <cell r="B1831" t="str">
            <v>NUEVA REQUENA</v>
          </cell>
        </row>
        <row r="1832">
          <cell r="B1832" t="str">
            <v>MANANTAY</v>
          </cell>
        </row>
        <row r="1833">
          <cell r="B1833" t="str">
            <v>RAYMONDI</v>
          </cell>
        </row>
        <row r="1834">
          <cell r="B1834" t="str">
            <v>SEPAHUA</v>
          </cell>
        </row>
        <row r="1835">
          <cell r="B1835" t="str">
            <v>TAHUANIA</v>
          </cell>
        </row>
        <row r="1836">
          <cell r="B1836" t="str">
            <v>YURUA - BREU</v>
          </cell>
        </row>
        <row r="1837">
          <cell r="B1837" t="str">
            <v>PADRE ABAD - AGUAYTIA</v>
          </cell>
        </row>
        <row r="1838">
          <cell r="B1838" t="str">
            <v>IRAZOLA - SAN ALEJANDRO</v>
          </cell>
        </row>
        <row r="1839">
          <cell r="B1839" t="str">
            <v>CURIMANA</v>
          </cell>
        </row>
        <row r="1840">
          <cell r="B1840" t="str">
            <v>PURUS - ESPERANZA</v>
          </cell>
        </row>
        <row r="1871">
          <cell r="B1871" t="str">
            <v>SUPERINTENDENCIA NACIONAL DE LOS REGISTROS PUBLICOS</v>
          </cell>
        </row>
        <row r="1872">
          <cell r="B1872" t="str">
            <v>ORGANISMO SUPERVISOR DE LAS CONTRATACIONES DEL ESTADO - OSCE</v>
          </cell>
        </row>
        <row r="1873">
          <cell r="B1873" t="str">
            <v>AUTORIDAD NACIONAL DEL AGUA - ANA</v>
          </cell>
        </row>
        <row r="1874">
          <cell r="B1874" t="str">
            <v>ASAMBLEA NACIONAL DE RECTORES</v>
          </cell>
        </row>
        <row r="1875">
          <cell r="B1875" t="str">
            <v>REGISTRO NACIONAL DE IDENTIFICACION Y ESTADO CIVIL</v>
          </cell>
        </row>
        <row r="1876">
          <cell r="B1876" t="str">
            <v>INSTITUTO TECNOLOGICO PESQUERO DEL PERU - ITP</v>
          </cell>
        </row>
        <row r="1877">
          <cell r="B1877" t="str">
            <v>U.N. DEL CALLAO</v>
          </cell>
        </row>
        <row r="1878">
          <cell r="B1878" t="str">
            <v>INSTITUTO NAC. DE DEFENSA DE LA COMPETENCIA - INDECOPI</v>
          </cell>
        </row>
        <row r="1879">
          <cell r="B1879" t="str">
            <v>SERVICIO NACIONAL DE SANIDAD AGRARIA - SENASA</v>
          </cell>
        </row>
        <row r="1880">
          <cell r="B1880" t="str">
            <v>ARCHIVO GENERAL DE LA NACION</v>
          </cell>
        </row>
        <row r="1881">
          <cell r="B1881" t="str">
            <v>U.N. SAN AGUSTIN</v>
          </cell>
        </row>
        <row r="1882">
          <cell r="B1882" t="str">
            <v>AUTORIDAD PORTUARIA NACIONAL</v>
          </cell>
        </row>
        <row r="1883">
          <cell r="B1883" t="str">
            <v>ORGANISMO DE EVALUACION Y FISCALIZACION AMBIENTAL - OEFA</v>
          </cell>
        </row>
        <row r="1884">
          <cell r="B1884" t="str">
            <v>U.N. TRUJILLO</v>
          </cell>
        </row>
        <row r="1885">
          <cell r="B1885" t="str">
            <v>SUPERINTENDENCIA NACIONAL DE BIENES ESTATALES</v>
          </cell>
        </row>
        <row r="1886">
          <cell r="B1886" t="str">
            <v>M. DE RELACIONES EXTERIORES</v>
          </cell>
        </row>
        <row r="1887">
          <cell r="B1887" t="str">
            <v>U.N. AGRARIA DE LA MOLINA</v>
          </cell>
        </row>
        <row r="1888">
          <cell r="B1888" t="str">
            <v>MINISTERIO DE TRABAJO Y PROMOCION DEL EMPLEO</v>
          </cell>
        </row>
        <row r="1889">
          <cell r="B1889" t="str">
            <v>U.N. DEL CENTRO DEL PERU</v>
          </cell>
        </row>
        <row r="1890">
          <cell r="B1890" t="str">
            <v>MINISTERIO DE TRANSPORTES Y COMUNICACIONES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D-ANEXOS"/>
      <sheetName val="Hoja1"/>
      <sheetName val="FORMATO N° 1"/>
      <sheetName val="INSTRUCTIVO N° 1"/>
    </sheetNames>
    <sheetDataSet>
      <sheetData sheetId="1">
        <row r="3">
          <cell r="B3">
            <v>2011</v>
          </cell>
        </row>
        <row r="4">
          <cell r="B4">
            <v>2012</v>
          </cell>
        </row>
        <row r="5">
          <cell r="B5">
            <v>2013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DIGOS"/>
      <sheetName val="COD-ANEXOS"/>
      <sheetName val="Hoja1"/>
    </sheetNames>
    <sheetDataSet>
      <sheetData sheetId="0">
        <row r="5">
          <cell r="E5" t="str">
            <v>Gerente Municipal</v>
          </cell>
        </row>
        <row r="6">
          <cell r="E6" t="str">
            <v>Secretaria de Gerencia Municipal</v>
          </cell>
        </row>
        <row r="7">
          <cell r="E7" t="str">
            <v>Gerente de Secretaría General</v>
          </cell>
        </row>
        <row r="8">
          <cell r="E8" t="str">
            <v>Trámite documentario</v>
          </cell>
        </row>
        <row r="9">
          <cell r="E9" t="str">
            <v>Archivo General</v>
          </cell>
        </row>
        <row r="10">
          <cell r="E10" t="str">
            <v>Secretaria de Regidores</v>
          </cell>
        </row>
        <row r="11">
          <cell r="E11" t="str">
            <v>Secretaria de Gerencia</v>
          </cell>
        </row>
        <row r="12">
          <cell r="E12" t="str">
            <v>Conserje</v>
          </cell>
        </row>
        <row r="13">
          <cell r="E13" t="str">
            <v>Relacionista Público  </v>
          </cell>
        </row>
        <row r="14">
          <cell r="E14" t="str">
            <v>Jefe de Defensa Civil</v>
          </cell>
        </row>
        <row r="15">
          <cell r="E15" t="str">
            <v>Jefe de Oficina de Control Interno</v>
          </cell>
        </row>
        <row r="16">
          <cell r="E16" t="str">
            <v>Asistente  en Auditoria</v>
          </cell>
        </row>
        <row r="17">
          <cell r="E17" t="str">
            <v>Secretaria del Órgano de Control Interno</v>
          </cell>
        </row>
        <row r="18">
          <cell r="E18" t="str">
            <v>Gerente de Asesoría Jurídica</v>
          </cell>
        </row>
        <row r="19">
          <cell r="E19" t="str">
            <v>Secretaria de  Gerencia de Asesoría Jurídica.</v>
          </cell>
        </row>
        <row r="20">
          <cell r="E20" t="str">
            <v>Procurador Público Municipal.</v>
          </cell>
        </row>
        <row r="21">
          <cell r="E21" t="str">
            <v>Gerente de Planificación, Presupuesto y Cooperación Técnica Internacional.</v>
          </cell>
        </row>
        <row r="22">
          <cell r="E22" t="str">
            <v>Secretaria de Gerencia de Planificación, Presupuesto y Cooperación Técnica Internacional.</v>
          </cell>
        </row>
        <row r="23">
          <cell r="E23" t="str">
            <v>Jefe de la Unidad de Formulación y Evaluación Presupuestal</v>
          </cell>
        </row>
        <row r="24">
          <cell r="E24" t="str">
            <v>Asistente Administrativo</v>
          </cell>
        </row>
        <row r="25">
          <cell r="E25" t="str">
            <v>Jefe de la Unidad de Planificación y Racionalización</v>
          </cell>
        </row>
        <row r="26">
          <cell r="E26" t="str">
            <v>Gerente de Administración</v>
          </cell>
        </row>
        <row r="27">
          <cell r="E27" t="str">
            <v>Secretaria de Gerencia de Administración</v>
          </cell>
        </row>
        <row r="28">
          <cell r="E28" t="str">
            <v>Jefe de Personal</v>
          </cell>
        </row>
        <row r="29">
          <cell r="E29" t="str">
            <v>Encargado de Planillas</v>
          </cell>
        </row>
        <row r="30">
          <cell r="E30" t="str">
            <v>Asistenta Social</v>
          </cell>
        </row>
        <row r="31">
          <cell r="E31" t="str">
            <v>Asistente Administrativo</v>
          </cell>
        </row>
        <row r="32">
          <cell r="E32" t="str">
            <v>Jefe de Tesorería</v>
          </cell>
        </row>
        <row r="33">
          <cell r="E33" t="str">
            <v>Asistente  Administrativo  y  Contable</v>
          </cell>
        </row>
        <row r="34">
          <cell r="E34" t="str">
            <v>Encargado de Administración Documentaria</v>
          </cell>
        </row>
        <row r="35">
          <cell r="E35" t="str">
            <v>Responsable del Fondo Para Pagos en Efectivo</v>
          </cell>
        </row>
        <row r="36">
          <cell r="E36" t="str">
            <v>Cajero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RMULARIO COSTOS"/>
      <sheetName val="FORMULARIO - REQUERIMIENTO"/>
      <sheetName val="Requerimiento de costos"/>
      <sheetName val="Caratula"/>
      <sheetName val="GN_Ejemplo"/>
      <sheetName val="Hoja1 (3)"/>
      <sheetName val="BASE"/>
      <sheetName val="GN_01"/>
      <sheetName val="GN_02"/>
      <sheetName val="GN_03"/>
      <sheetName val="GN_04"/>
      <sheetName val="GN_05"/>
      <sheetName val="Asme_Ejemplo"/>
      <sheetName val="Asme_GN_01"/>
      <sheetName val="Asme_GN_02"/>
      <sheetName val="Asme_GN_03"/>
      <sheetName val="Asme_G_04"/>
      <sheetName val="Asme_G_05"/>
    </sheetNames>
    <sheetDataSet>
      <sheetData sheetId="6">
        <row r="3">
          <cell r="B3" t="str">
            <v>CHACHAPOYAS</v>
          </cell>
        </row>
        <row r="4">
          <cell r="B4" t="str">
            <v>ASUNCION - GONCHA</v>
          </cell>
        </row>
        <row r="5">
          <cell r="B5" t="str">
            <v>BALSAS</v>
          </cell>
        </row>
        <row r="6">
          <cell r="B6" t="str">
            <v>CHETO</v>
          </cell>
        </row>
        <row r="7">
          <cell r="B7" t="str">
            <v>CHILIQUIN</v>
          </cell>
        </row>
        <row r="8">
          <cell r="B8" t="str">
            <v>CHUQUIBAMBA</v>
          </cell>
        </row>
        <row r="9">
          <cell r="B9" t="str">
            <v>GRANADA</v>
          </cell>
        </row>
        <row r="10">
          <cell r="B10" t="str">
            <v>HUANCAS</v>
          </cell>
        </row>
        <row r="11">
          <cell r="B11" t="str">
            <v>LA JALCA- JALCAGRANDE</v>
          </cell>
        </row>
        <row r="12">
          <cell r="B12" t="str">
            <v>LEIMEBAMBA</v>
          </cell>
        </row>
        <row r="13">
          <cell r="B13" t="str">
            <v>LEVANTO</v>
          </cell>
        </row>
        <row r="14">
          <cell r="B14" t="str">
            <v>MAGDALENA</v>
          </cell>
        </row>
        <row r="15">
          <cell r="B15" t="str">
            <v>MARISCAL CASTILLA - DURAZNOPAMPA</v>
          </cell>
        </row>
        <row r="16">
          <cell r="B16" t="str">
            <v>MOLINO PAMPA</v>
          </cell>
        </row>
        <row r="17">
          <cell r="B17" t="str">
            <v>MONTEVIDEO</v>
          </cell>
        </row>
        <row r="18">
          <cell r="B18" t="str">
            <v>OLLEROS</v>
          </cell>
        </row>
        <row r="19">
          <cell r="B19" t="str">
            <v>QUINJALCA</v>
          </cell>
        </row>
        <row r="20">
          <cell r="B20" t="str">
            <v>SAN FRANCISCO DE DAGUAS</v>
          </cell>
        </row>
        <row r="21">
          <cell r="B21" t="str">
            <v>SAN ISIDRO DE MAYNO</v>
          </cell>
        </row>
        <row r="22">
          <cell r="B22" t="str">
            <v>SOLOCO</v>
          </cell>
        </row>
        <row r="23">
          <cell r="B23" t="str">
            <v>SONCHE - SAN JUAN DE SONCHE</v>
          </cell>
        </row>
        <row r="24">
          <cell r="B24" t="str">
            <v>BAGUA</v>
          </cell>
        </row>
        <row r="25">
          <cell r="B25" t="str">
            <v>ARAMANGO</v>
          </cell>
        </row>
        <row r="26">
          <cell r="B26" t="str">
            <v>COPALLIN</v>
          </cell>
        </row>
        <row r="27">
          <cell r="B27" t="str">
            <v>EL PARCO</v>
          </cell>
        </row>
        <row r="28">
          <cell r="B28" t="str">
            <v>IMAZA - CHIRIACO</v>
          </cell>
        </row>
        <row r="29">
          <cell r="B29" t="str">
            <v>LA PECA</v>
          </cell>
        </row>
        <row r="30">
          <cell r="B30" t="str">
            <v>JUMBILLA</v>
          </cell>
        </row>
        <row r="31">
          <cell r="B31" t="str">
            <v>CHISQUILLA</v>
          </cell>
        </row>
        <row r="32">
          <cell r="B32" t="str">
            <v>CHURUJA</v>
          </cell>
        </row>
        <row r="33">
          <cell r="B33" t="str">
            <v>COROSHA</v>
          </cell>
        </row>
        <row r="34">
          <cell r="B34" t="str">
            <v>CUISPES</v>
          </cell>
        </row>
        <row r="35">
          <cell r="B35" t="str">
            <v>FLORIDA - POMACOCHAS</v>
          </cell>
        </row>
        <row r="36">
          <cell r="B36" t="str">
            <v>JAZAN - PEDRO RUIZ GALLO</v>
          </cell>
        </row>
        <row r="37">
          <cell r="B37" t="str">
            <v>RECTA</v>
          </cell>
        </row>
        <row r="38">
          <cell r="B38" t="str">
            <v>SAN CARLOS</v>
          </cell>
        </row>
        <row r="39">
          <cell r="B39" t="str">
            <v>SHIPASBAMBA</v>
          </cell>
        </row>
        <row r="40">
          <cell r="B40" t="str">
            <v>VALERA</v>
          </cell>
        </row>
        <row r="41">
          <cell r="B41" t="str">
            <v>YAMBRASBAMBA</v>
          </cell>
        </row>
        <row r="42">
          <cell r="B42" t="str">
            <v>NIEVA - SANTA MARIA DE NIEVA</v>
          </cell>
        </row>
        <row r="43">
          <cell r="B43" t="str">
            <v>EL CENEPA - HUAMPANI</v>
          </cell>
        </row>
        <row r="44">
          <cell r="B44" t="str">
            <v>RIO SANTIAGO - PUERTO GALILEA</v>
          </cell>
        </row>
        <row r="45">
          <cell r="B45" t="str">
            <v>LUYA - LAMUD</v>
          </cell>
        </row>
        <row r="46">
          <cell r="B46" t="str">
            <v>CAMPO REDONDO</v>
          </cell>
        </row>
        <row r="47">
          <cell r="B47" t="str">
            <v>COCABAMBA</v>
          </cell>
        </row>
        <row r="48">
          <cell r="B48" t="str">
            <v>COLCAMAR</v>
          </cell>
        </row>
        <row r="49">
          <cell r="B49" t="str">
            <v>CONILA - COHECHAN</v>
          </cell>
        </row>
        <row r="50">
          <cell r="B50" t="str">
            <v>INGUILPATA</v>
          </cell>
        </row>
        <row r="51">
          <cell r="B51" t="str">
            <v>LONGUITA</v>
          </cell>
        </row>
        <row r="52">
          <cell r="B52" t="str">
            <v>LONYA CHICO</v>
          </cell>
        </row>
        <row r="53">
          <cell r="B53" t="str">
            <v>LUYA</v>
          </cell>
        </row>
        <row r="54">
          <cell r="B54" t="str">
            <v>LUYA VIEJO</v>
          </cell>
        </row>
        <row r="55">
          <cell r="B55" t="str">
            <v>MARIA</v>
          </cell>
        </row>
        <row r="56">
          <cell r="B56" t="str">
            <v>OCALLI</v>
          </cell>
        </row>
        <row r="57">
          <cell r="B57" t="str">
            <v>OCUMAL</v>
          </cell>
        </row>
        <row r="58">
          <cell r="B58" t="str">
            <v>PISUQUIA</v>
          </cell>
        </row>
        <row r="59">
          <cell r="B59" t="str">
            <v>PROVIDENCIA</v>
          </cell>
        </row>
        <row r="60">
          <cell r="B60" t="str">
            <v>SAN CRISTOBAL - OLTO</v>
          </cell>
        </row>
        <row r="61">
          <cell r="B61" t="str">
            <v>SAN FRANCISCO DEL YESO</v>
          </cell>
        </row>
        <row r="62">
          <cell r="B62" t="str">
            <v>SAN JERONIMO - PACLAS</v>
          </cell>
        </row>
        <row r="63">
          <cell r="B63" t="str">
            <v>SAN JUAN DE LOPECANCHA</v>
          </cell>
        </row>
        <row r="64">
          <cell r="B64" t="str">
            <v>SANTA CATALINA</v>
          </cell>
        </row>
        <row r="65">
          <cell r="B65" t="str">
            <v>SANTO TOMAS</v>
          </cell>
        </row>
        <row r="66">
          <cell r="B66" t="str">
            <v>TINGO</v>
          </cell>
        </row>
        <row r="67">
          <cell r="B67" t="str">
            <v>TRITA</v>
          </cell>
        </row>
        <row r="68">
          <cell r="B68" t="str">
            <v>SAN NICOLAS - MENDOZA</v>
          </cell>
        </row>
        <row r="69">
          <cell r="B69" t="str">
            <v>CHIRIMOTO</v>
          </cell>
        </row>
        <row r="70">
          <cell r="B70" t="str">
            <v>COCHAMAL</v>
          </cell>
        </row>
        <row r="71">
          <cell r="B71" t="str">
            <v>HUAMBO</v>
          </cell>
        </row>
        <row r="72">
          <cell r="B72" t="str">
            <v>LIMABAMBA</v>
          </cell>
        </row>
        <row r="73">
          <cell r="B73" t="str">
            <v>LONGAR</v>
          </cell>
        </row>
        <row r="74">
          <cell r="B74" t="str">
            <v>MARISCAL BENAVIDES</v>
          </cell>
        </row>
        <row r="75">
          <cell r="B75" t="str">
            <v>MILPUC</v>
          </cell>
        </row>
        <row r="76">
          <cell r="B76" t="str">
            <v>OMIA</v>
          </cell>
        </row>
        <row r="77">
          <cell r="B77" t="str">
            <v>SANTA ROSA</v>
          </cell>
        </row>
        <row r="78">
          <cell r="B78" t="str">
            <v>TOTORA</v>
          </cell>
        </row>
        <row r="79">
          <cell r="B79" t="str">
            <v>VISTA ALEGRE</v>
          </cell>
        </row>
        <row r="80">
          <cell r="B80" t="str">
            <v>BAGUA GRANDE</v>
          </cell>
        </row>
        <row r="81">
          <cell r="B81" t="str">
            <v>CAJARURO</v>
          </cell>
        </row>
        <row r="82">
          <cell r="B82" t="str">
            <v>CUMBA</v>
          </cell>
        </row>
        <row r="83">
          <cell r="B83" t="str">
            <v>EL MILAGRO</v>
          </cell>
        </row>
        <row r="84">
          <cell r="B84" t="str">
            <v>JAMALCA</v>
          </cell>
        </row>
        <row r="85">
          <cell r="B85" t="str">
            <v>LONYA GRANDE</v>
          </cell>
        </row>
        <row r="86">
          <cell r="B86" t="str">
            <v>YAMON</v>
          </cell>
        </row>
        <row r="87">
          <cell r="B87" t="str">
            <v>HUARAZ</v>
          </cell>
        </row>
        <row r="88">
          <cell r="B88" t="str">
            <v>COCHABAMBA</v>
          </cell>
        </row>
        <row r="89">
          <cell r="B89" t="str">
            <v>COLCABAMBA</v>
          </cell>
        </row>
        <row r="90">
          <cell r="B90" t="str">
            <v>HUANCHAY</v>
          </cell>
        </row>
        <row r="91">
          <cell r="B91" t="str">
            <v>INDEPENDENCIA - CENTENARIO</v>
          </cell>
        </row>
        <row r="92">
          <cell r="B92" t="str">
            <v>JANGAS</v>
          </cell>
        </row>
        <row r="93">
          <cell r="B93" t="str">
            <v>LA LIBERTAD - CAJAMARQUILLA</v>
          </cell>
        </row>
        <row r="94">
          <cell r="B94" t="str">
            <v>OLLEROS - HUARIPAMPA</v>
          </cell>
        </row>
        <row r="95">
          <cell r="B95" t="str">
            <v>PAMPAS - PAMPAS GRANDE</v>
          </cell>
        </row>
        <row r="96">
          <cell r="B96" t="str">
            <v>PARIACOTO</v>
          </cell>
        </row>
        <row r="97">
          <cell r="B97" t="str">
            <v>PIRA</v>
          </cell>
        </row>
        <row r="98">
          <cell r="B98" t="str">
            <v>TARICA</v>
          </cell>
        </row>
        <row r="99">
          <cell r="B99" t="str">
            <v>AIJA</v>
          </cell>
        </row>
        <row r="100">
          <cell r="B100" t="str">
            <v>CORIS</v>
          </cell>
        </row>
        <row r="101">
          <cell r="B101" t="str">
            <v>HUACLLAN</v>
          </cell>
        </row>
        <row r="102">
          <cell r="B102" t="str">
            <v>LA MERCED</v>
          </cell>
        </row>
        <row r="103">
          <cell r="B103" t="str">
            <v>SUCCHA</v>
          </cell>
        </row>
        <row r="104">
          <cell r="B104" t="str">
            <v>LLAMELLIN</v>
          </cell>
        </row>
        <row r="105">
          <cell r="B105" t="str">
            <v>ACZO</v>
          </cell>
        </row>
        <row r="106">
          <cell r="B106" t="str">
            <v>CHACCHO</v>
          </cell>
        </row>
        <row r="107">
          <cell r="B107" t="str">
            <v>CHINGAS</v>
          </cell>
        </row>
        <row r="108">
          <cell r="B108" t="str">
            <v>MIRGAS</v>
          </cell>
        </row>
        <row r="109">
          <cell r="B109" t="str">
            <v>SAN JUAN DE RONTOY</v>
          </cell>
        </row>
        <row r="110">
          <cell r="B110" t="str">
            <v>CHACAS</v>
          </cell>
        </row>
        <row r="111">
          <cell r="B111" t="str">
            <v>ACOCHACA</v>
          </cell>
        </row>
        <row r="112">
          <cell r="B112" t="str">
            <v>CHIQUIAN</v>
          </cell>
        </row>
        <row r="113">
          <cell r="B113" t="str">
            <v>ABELARDO PARDO LEZAMETA</v>
          </cell>
        </row>
        <row r="114">
          <cell r="B114" t="str">
            <v>ANTONIO RAYMONDI - RAQUIA</v>
          </cell>
        </row>
        <row r="115">
          <cell r="B115" t="str">
            <v>AQUIA</v>
          </cell>
        </row>
        <row r="116">
          <cell r="B116" t="str">
            <v>CAJACAY</v>
          </cell>
        </row>
        <row r="117">
          <cell r="B117" t="str">
            <v>CANIS</v>
          </cell>
        </row>
        <row r="118">
          <cell r="B118" t="str">
            <v>COLQUIOC</v>
          </cell>
        </row>
        <row r="119">
          <cell r="B119" t="str">
            <v>HUALLANCA</v>
          </cell>
        </row>
        <row r="120">
          <cell r="B120" t="str">
            <v>HUASTA</v>
          </cell>
        </row>
        <row r="121">
          <cell r="B121" t="str">
            <v>HUAYLLACAYAN</v>
          </cell>
        </row>
        <row r="122">
          <cell r="B122" t="str">
            <v>LA PRIMAVERA - SAN JUAN DE GORGORILLO</v>
          </cell>
        </row>
        <row r="123">
          <cell r="B123" t="str">
            <v>MANGAS</v>
          </cell>
        </row>
        <row r="124">
          <cell r="B124" t="str">
            <v>PACLLON</v>
          </cell>
        </row>
        <row r="125">
          <cell r="B125" t="str">
            <v>SAN MIGUEL DE CORPANQUI</v>
          </cell>
        </row>
        <row r="126">
          <cell r="B126" t="str">
            <v>TICLLOS</v>
          </cell>
        </row>
        <row r="127">
          <cell r="B127" t="str">
            <v>CARHUAZ</v>
          </cell>
        </row>
        <row r="128">
          <cell r="B128" t="str">
            <v>ACOPAMPA</v>
          </cell>
        </row>
        <row r="129">
          <cell r="B129" t="str">
            <v>AMASHCA</v>
          </cell>
        </row>
        <row r="130">
          <cell r="B130" t="str">
            <v>ANTA</v>
          </cell>
        </row>
        <row r="131">
          <cell r="B131" t="str">
            <v>ATAQUERO</v>
          </cell>
        </row>
        <row r="132">
          <cell r="B132" t="str">
            <v>MARCARA</v>
          </cell>
        </row>
        <row r="133">
          <cell r="B133" t="str">
            <v>PARIAHUANCA</v>
          </cell>
        </row>
        <row r="134">
          <cell r="B134" t="str">
            <v>SAN MIGUEL DE ACO</v>
          </cell>
        </row>
        <row r="135">
          <cell r="B135" t="str">
            <v>SHILLA</v>
          </cell>
        </row>
        <row r="136">
          <cell r="B136" t="str">
            <v>TINCO</v>
          </cell>
        </row>
        <row r="137">
          <cell r="B137" t="str">
            <v>YUNGAR</v>
          </cell>
        </row>
        <row r="138">
          <cell r="B138" t="str">
            <v>SAN LUIS</v>
          </cell>
        </row>
        <row r="139">
          <cell r="B139" t="str">
            <v>SAN NICOLAS</v>
          </cell>
        </row>
        <row r="140">
          <cell r="B140" t="str">
            <v>YAUYA</v>
          </cell>
        </row>
        <row r="141">
          <cell r="B141" t="str">
            <v>CASMA</v>
          </cell>
        </row>
        <row r="142">
          <cell r="B142" t="str">
            <v>BUENA VISTA ALTA</v>
          </cell>
        </row>
        <row r="143">
          <cell r="B143" t="str">
            <v>COMANDANTE NOEL</v>
          </cell>
        </row>
        <row r="144">
          <cell r="B144" t="str">
            <v>YAUTAN</v>
          </cell>
        </row>
        <row r="145">
          <cell r="B145" t="str">
            <v>CORONGO</v>
          </cell>
        </row>
        <row r="146">
          <cell r="B146" t="str">
            <v>ACO</v>
          </cell>
        </row>
        <row r="147">
          <cell r="B147" t="str">
            <v>BAMBAS</v>
          </cell>
        </row>
        <row r="148">
          <cell r="B148" t="str">
            <v>CUSCA</v>
          </cell>
        </row>
        <row r="149">
          <cell r="B149" t="str">
            <v>LA PAMPA</v>
          </cell>
        </row>
        <row r="150">
          <cell r="B150" t="str">
            <v>YANAC</v>
          </cell>
        </row>
        <row r="151">
          <cell r="B151" t="str">
            <v>YUPAN</v>
          </cell>
        </row>
        <row r="152">
          <cell r="B152" t="str">
            <v>HUARI</v>
          </cell>
        </row>
        <row r="153">
          <cell r="B153" t="str">
            <v>ANRA</v>
          </cell>
        </row>
        <row r="154">
          <cell r="B154" t="str">
            <v>CAJAY</v>
          </cell>
        </row>
        <row r="155">
          <cell r="B155" t="str">
            <v>CHAVIN DE HUANTAR</v>
          </cell>
        </row>
        <row r="156">
          <cell r="B156" t="str">
            <v>HUACACHI</v>
          </cell>
        </row>
        <row r="157">
          <cell r="B157" t="str">
            <v>HUACCHIS</v>
          </cell>
        </row>
        <row r="158">
          <cell r="B158" t="str">
            <v>HUACHIS</v>
          </cell>
        </row>
        <row r="159">
          <cell r="B159" t="str">
            <v>HUANTAR</v>
          </cell>
        </row>
        <row r="160">
          <cell r="B160" t="str">
            <v>MASIN</v>
          </cell>
        </row>
        <row r="161">
          <cell r="B161" t="str">
            <v>PAUCAS</v>
          </cell>
        </row>
        <row r="162">
          <cell r="B162" t="str">
            <v>PONTO</v>
          </cell>
        </row>
        <row r="163">
          <cell r="B163" t="str">
            <v>RAHUAPAMPA</v>
          </cell>
        </row>
        <row r="164">
          <cell r="B164" t="str">
            <v>RAPAYAN</v>
          </cell>
        </row>
        <row r="165">
          <cell r="B165" t="str">
            <v>SAN MARCOS</v>
          </cell>
        </row>
        <row r="166">
          <cell r="B166" t="str">
            <v>SAN PEDRO DE CHANA</v>
          </cell>
        </row>
        <row r="167">
          <cell r="B167" t="str">
            <v>UCO</v>
          </cell>
        </row>
        <row r="168">
          <cell r="B168" t="str">
            <v>HUARMEY</v>
          </cell>
        </row>
        <row r="169">
          <cell r="B169" t="str">
            <v>COCHAPETI</v>
          </cell>
        </row>
        <row r="170">
          <cell r="B170" t="str">
            <v>CULEBRAS</v>
          </cell>
        </row>
        <row r="171">
          <cell r="B171" t="str">
            <v>HUAYAN</v>
          </cell>
        </row>
        <row r="172">
          <cell r="B172" t="str">
            <v>MALVAS</v>
          </cell>
        </row>
        <row r="173">
          <cell r="B173" t="str">
            <v>CARAZ</v>
          </cell>
        </row>
        <row r="174">
          <cell r="B174" t="str">
            <v>HUALLANCA</v>
          </cell>
        </row>
        <row r="175">
          <cell r="B175" t="str">
            <v>HUATA</v>
          </cell>
        </row>
        <row r="176">
          <cell r="B176" t="str">
            <v>HUAYLAS</v>
          </cell>
        </row>
        <row r="177">
          <cell r="B177" t="str">
            <v>MATO - VILLA SUCRE</v>
          </cell>
        </row>
        <row r="178">
          <cell r="B178" t="str">
            <v>PAMPAROMAS</v>
          </cell>
        </row>
        <row r="179">
          <cell r="B179" t="str">
            <v>PUEBLO LIBRE</v>
          </cell>
        </row>
        <row r="180">
          <cell r="B180" t="str">
            <v>SANTA CRUZ</v>
          </cell>
        </row>
        <row r="181">
          <cell r="B181" t="str">
            <v>SANTO TORIBIO</v>
          </cell>
        </row>
        <row r="182">
          <cell r="B182" t="str">
            <v>YURACMARCA</v>
          </cell>
        </row>
        <row r="183">
          <cell r="B183" t="str">
            <v>PISCOBAMBA</v>
          </cell>
        </row>
        <row r="184">
          <cell r="B184" t="str">
            <v>CASCA</v>
          </cell>
        </row>
        <row r="185">
          <cell r="B185" t="str">
            <v>ELEAZAR GUZMAN BARRON</v>
          </cell>
        </row>
        <row r="186">
          <cell r="B186" t="str">
            <v>FIDEL OLIVAS ESCUDERO</v>
          </cell>
        </row>
        <row r="187">
          <cell r="B187" t="str">
            <v>LLAMA</v>
          </cell>
        </row>
        <row r="188">
          <cell r="B188" t="str">
            <v>LLUMPA</v>
          </cell>
        </row>
        <row r="189">
          <cell r="B189" t="str">
            <v>LUCMA</v>
          </cell>
        </row>
        <row r="190">
          <cell r="B190" t="str">
            <v>MUSGA</v>
          </cell>
        </row>
        <row r="191">
          <cell r="B191" t="str">
            <v>OCROS</v>
          </cell>
        </row>
        <row r="192">
          <cell r="B192" t="str">
            <v>ACAS</v>
          </cell>
        </row>
        <row r="193">
          <cell r="B193" t="str">
            <v>CAJAMARQUILLA</v>
          </cell>
        </row>
        <row r="194">
          <cell r="B194" t="str">
            <v>CARHUAPAMPA</v>
          </cell>
        </row>
        <row r="195">
          <cell r="B195" t="str">
            <v>COCHAS</v>
          </cell>
        </row>
        <row r="196">
          <cell r="B196" t="str">
            <v>CONGAS</v>
          </cell>
        </row>
        <row r="197">
          <cell r="B197" t="str">
            <v>LLIPA</v>
          </cell>
        </row>
        <row r="198">
          <cell r="B198" t="str">
            <v>SAN CRISTOBAL DE RAJAN</v>
          </cell>
        </row>
        <row r="199">
          <cell r="B199" t="str">
            <v>SAN PEDRO</v>
          </cell>
        </row>
        <row r="200">
          <cell r="B200" t="str">
            <v>SANTIAGO DE CHILCAS</v>
          </cell>
        </row>
        <row r="201">
          <cell r="B201" t="str">
            <v>CABANA</v>
          </cell>
        </row>
        <row r="202">
          <cell r="B202" t="str">
            <v>BOLOGNESI</v>
          </cell>
        </row>
        <row r="203">
          <cell r="B203" t="str">
            <v>CONCHUCOS</v>
          </cell>
        </row>
        <row r="204">
          <cell r="B204" t="str">
            <v>HUACASCHUQUE</v>
          </cell>
        </row>
        <row r="205">
          <cell r="B205" t="str">
            <v>HUANDOVAL</v>
          </cell>
        </row>
        <row r="206">
          <cell r="B206" t="str">
            <v>LACABAMBA</v>
          </cell>
        </row>
        <row r="207">
          <cell r="B207" t="str">
            <v>LLAPO</v>
          </cell>
        </row>
        <row r="208">
          <cell r="B208" t="str">
            <v>PALLASCA</v>
          </cell>
        </row>
        <row r="209">
          <cell r="B209" t="str">
            <v>PAMPAS</v>
          </cell>
        </row>
        <row r="210">
          <cell r="B210" t="str">
            <v>SANTA ROSA</v>
          </cell>
        </row>
        <row r="211">
          <cell r="B211" t="str">
            <v>TAUCA</v>
          </cell>
        </row>
        <row r="212">
          <cell r="B212" t="str">
            <v>POMABAMBA</v>
          </cell>
        </row>
        <row r="213">
          <cell r="B213" t="str">
            <v>HUAYLLAN</v>
          </cell>
        </row>
        <row r="214">
          <cell r="B214" t="str">
            <v>PAROBAMBA</v>
          </cell>
        </row>
        <row r="215">
          <cell r="B215" t="str">
            <v>QUINUABAMBA</v>
          </cell>
        </row>
        <row r="216">
          <cell r="B216" t="str">
            <v>RECUAY</v>
          </cell>
        </row>
        <row r="217">
          <cell r="B217" t="str">
            <v>CATAC</v>
          </cell>
        </row>
        <row r="218">
          <cell r="B218" t="str">
            <v>COTAPARACO</v>
          </cell>
        </row>
        <row r="219">
          <cell r="B219" t="str">
            <v>HUAYLLAPAMPA</v>
          </cell>
        </row>
        <row r="220">
          <cell r="B220" t="str">
            <v>LLACLLIN</v>
          </cell>
        </row>
        <row r="221">
          <cell r="B221" t="str">
            <v>MARCA</v>
          </cell>
        </row>
        <row r="222">
          <cell r="B222" t="str">
            <v>PAMPAS CHICO</v>
          </cell>
        </row>
        <row r="223">
          <cell r="B223" t="str">
            <v>PARARIN</v>
          </cell>
        </row>
        <row r="224">
          <cell r="B224" t="str">
            <v>TAPACOCHA</v>
          </cell>
        </row>
        <row r="225">
          <cell r="B225" t="str">
            <v>TICAPAMPA</v>
          </cell>
        </row>
        <row r="226">
          <cell r="B226" t="str">
            <v>CHIMBOTE</v>
          </cell>
        </row>
        <row r="227">
          <cell r="B227" t="str">
            <v>CACERES DEL PERU - JIMBE</v>
          </cell>
        </row>
        <row r="228">
          <cell r="B228" t="str">
            <v>COISHCO</v>
          </cell>
        </row>
        <row r="229">
          <cell r="B229" t="str">
            <v>MACATE</v>
          </cell>
        </row>
        <row r="230">
          <cell r="B230" t="str">
            <v>MORO</v>
          </cell>
        </row>
        <row r="231">
          <cell r="B231" t="str">
            <v>NEPEÑA</v>
          </cell>
        </row>
        <row r="232">
          <cell r="B232" t="str">
            <v>SAMANCO</v>
          </cell>
        </row>
        <row r="233">
          <cell r="B233" t="str">
            <v>DEL SANTA</v>
          </cell>
        </row>
        <row r="234">
          <cell r="B234" t="str">
            <v>NUEVO CHIMBOTE</v>
          </cell>
        </row>
        <row r="235">
          <cell r="B235" t="str">
            <v>SIHUAS</v>
          </cell>
        </row>
        <row r="236">
          <cell r="B236" t="str">
            <v>ACOBAMBA</v>
          </cell>
        </row>
        <row r="237">
          <cell r="B237" t="str">
            <v>ALFONSO UGARTE</v>
          </cell>
        </row>
        <row r="238">
          <cell r="B238" t="str">
            <v>CASHAPAMPA</v>
          </cell>
        </row>
        <row r="239">
          <cell r="B239" t="str">
            <v>CHINGALPO</v>
          </cell>
        </row>
        <row r="240">
          <cell r="B240" t="str">
            <v>HUAYLLABAMBA</v>
          </cell>
        </row>
        <row r="241">
          <cell r="B241" t="str">
            <v>QUICHES</v>
          </cell>
        </row>
        <row r="242">
          <cell r="B242" t="str">
            <v>RAGASH</v>
          </cell>
        </row>
        <row r="243">
          <cell r="B243" t="str">
            <v>SAN JUAN DE CHULLIN</v>
          </cell>
        </row>
        <row r="244">
          <cell r="B244" t="str">
            <v>SICSIBAMBA - UMBE</v>
          </cell>
        </row>
        <row r="245">
          <cell r="B245" t="str">
            <v>YUNGAY</v>
          </cell>
        </row>
        <row r="246">
          <cell r="B246" t="str">
            <v>CASCAPARA</v>
          </cell>
        </row>
        <row r="247">
          <cell r="B247" t="str">
            <v>MANCOS</v>
          </cell>
        </row>
        <row r="248">
          <cell r="B248" t="str">
            <v>MATACOTO</v>
          </cell>
        </row>
        <row r="249">
          <cell r="B249" t="str">
            <v>QUILLO</v>
          </cell>
        </row>
        <row r="250">
          <cell r="B250" t="str">
            <v>RANRAHIRCA</v>
          </cell>
        </row>
        <row r="251">
          <cell r="B251" t="str">
            <v>SHUPLUY</v>
          </cell>
        </row>
        <row r="252">
          <cell r="B252" t="str">
            <v>YANAMA</v>
          </cell>
        </row>
        <row r="253">
          <cell r="B253" t="str">
            <v>ABANCAY</v>
          </cell>
        </row>
        <row r="254">
          <cell r="B254" t="str">
            <v>CHACOCHE</v>
          </cell>
        </row>
        <row r="255">
          <cell r="B255" t="str">
            <v>CIRCA</v>
          </cell>
        </row>
        <row r="256">
          <cell r="B256" t="str">
            <v>CURAHUASI</v>
          </cell>
        </row>
        <row r="257">
          <cell r="B257" t="str">
            <v>HUANIPACA</v>
          </cell>
        </row>
        <row r="258">
          <cell r="B258" t="str">
            <v>LAMBRAMA</v>
          </cell>
        </row>
        <row r="259">
          <cell r="B259" t="str">
            <v>PICHIRHUA</v>
          </cell>
        </row>
        <row r="260">
          <cell r="B260" t="str">
            <v>SAN PEDRO DE CACHORA</v>
          </cell>
        </row>
        <row r="261">
          <cell r="B261" t="str">
            <v>TAMBURCO</v>
          </cell>
        </row>
        <row r="262">
          <cell r="B262" t="str">
            <v>ANDAHUAYLAS</v>
          </cell>
        </row>
        <row r="263">
          <cell r="B263" t="str">
            <v>ANDARAPA</v>
          </cell>
        </row>
        <row r="264">
          <cell r="B264" t="str">
            <v>CHIARA</v>
          </cell>
        </row>
        <row r="265">
          <cell r="B265" t="str">
            <v>HUANCARAMA</v>
          </cell>
        </row>
        <row r="266">
          <cell r="B266" t="str">
            <v>HUANCARAY</v>
          </cell>
        </row>
        <row r="267">
          <cell r="B267" t="str">
            <v>HUAYANA</v>
          </cell>
        </row>
        <row r="268">
          <cell r="B268" t="str">
            <v>KISHUARA</v>
          </cell>
        </row>
        <row r="269">
          <cell r="B269" t="str">
            <v>PACOBAMBA</v>
          </cell>
        </row>
        <row r="270">
          <cell r="B270" t="str">
            <v>PACUCHA</v>
          </cell>
        </row>
        <row r="271">
          <cell r="B271" t="str">
            <v>PAMPACHIRI</v>
          </cell>
        </row>
        <row r="272">
          <cell r="B272" t="str">
            <v>POMACOCHA</v>
          </cell>
        </row>
        <row r="273">
          <cell r="B273" t="str">
            <v>SAN ANTONIO DE CACHI</v>
          </cell>
        </row>
        <row r="274">
          <cell r="B274" t="str">
            <v>SAN JERONIMO</v>
          </cell>
        </row>
        <row r="275">
          <cell r="B275" t="str">
            <v>SAN MIGUEL DE CHACCRAMPA</v>
          </cell>
        </row>
        <row r="276">
          <cell r="B276" t="str">
            <v>SANTA MARIA DE CHICMO</v>
          </cell>
        </row>
        <row r="277">
          <cell r="B277" t="str">
            <v>TALAVERA</v>
          </cell>
        </row>
        <row r="278">
          <cell r="B278" t="str">
            <v>TUMAY HUARACA</v>
          </cell>
        </row>
        <row r="279">
          <cell r="B279" t="str">
            <v>TURPO</v>
          </cell>
        </row>
        <row r="280">
          <cell r="B280" t="str">
            <v>KAQUIABAMBA</v>
          </cell>
        </row>
        <row r="281">
          <cell r="B281" t="str">
            <v>ANTABAMBA</v>
          </cell>
        </row>
        <row r="282">
          <cell r="B282" t="str">
            <v>EL ORO</v>
          </cell>
        </row>
        <row r="283">
          <cell r="B283" t="str">
            <v>HUAQUIRCA</v>
          </cell>
        </row>
        <row r="284">
          <cell r="B284" t="str">
            <v>JUAN ESPINOZA MEDRANO</v>
          </cell>
        </row>
        <row r="285">
          <cell r="B285" t="str">
            <v>OROPESA</v>
          </cell>
        </row>
        <row r="286">
          <cell r="B286" t="str">
            <v>PACHACONAS</v>
          </cell>
        </row>
        <row r="287">
          <cell r="B287" t="str">
            <v>SABAINO</v>
          </cell>
        </row>
        <row r="288">
          <cell r="B288" t="str">
            <v>CHALHUANCA</v>
          </cell>
        </row>
        <row r="289">
          <cell r="B289" t="str">
            <v>CAPAYA</v>
          </cell>
        </row>
        <row r="290">
          <cell r="B290" t="str">
            <v>CARAYBAMBA</v>
          </cell>
        </row>
        <row r="291">
          <cell r="B291" t="str">
            <v>CHAPIMARCA</v>
          </cell>
        </row>
        <row r="292">
          <cell r="B292" t="str">
            <v>COLCABAMBA</v>
          </cell>
        </row>
        <row r="293">
          <cell r="B293" t="str">
            <v>COTARUSE</v>
          </cell>
        </row>
        <row r="294">
          <cell r="B294" t="str">
            <v>HUAYLLO</v>
          </cell>
        </row>
        <row r="295">
          <cell r="B295" t="str">
            <v>JUSTO APU SAHUARAURA</v>
          </cell>
        </row>
        <row r="296">
          <cell r="B296" t="str">
            <v>LUCRE</v>
          </cell>
        </row>
        <row r="297">
          <cell r="B297" t="str">
            <v>POCOHUANCA</v>
          </cell>
        </row>
        <row r="298">
          <cell r="B298" t="str">
            <v>SAN JUAN DE CHACÑA</v>
          </cell>
        </row>
        <row r="299">
          <cell r="B299" t="str">
            <v>SAÑAYCA</v>
          </cell>
        </row>
        <row r="300">
          <cell r="B300" t="str">
            <v>SORAYA</v>
          </cell>
        </row>
        <row r="301">
          <cell r="B301" t="str">
            <v>TAPAIRIHUA</v>
          </cell>
        </row>
        <row r="302">
          <cell r="B302" t="str">
            <v>TINTAY</v>
          </cell>
        </row>
        <row r="303">
          <cell r="B303" t="str">
            <v>TORAYA</v>
          </cell>
        </row>
        <row r="304">
          <cell r="B304" t="str">
            <v>YANACA</v>
          </cell>
        </row>
        <row r="305">
          <cell r="B305" t="str">
            <v>TAMBOBAMBA</v>
          </cell>
        </row>
        <row r="306">
          <cell r="B306" t="str">
            <v>COTABAMBAS</v>
          </cell>
        </row>
        <row r="307">
          <cell r="B307" t="str">
            <v>COYLLURQUI</v>
          </cell>
        </row>
        <row r="308">
          <cell r="B308" t="str">
            <v>HAQUIRA</v>
          </cell>
        </row>
        <row r="309">
          <cell r="B309" t="str">
            <v>MARA</v>
          </cell>
        </row>
        <row r="310">
          <cell r="B310" t="str">
            <v>CHALLHUAHUACHO</v>
          </cell>
        </row>
        <row r="311">
          <cell r="B311" t="str">
            <v>CHINCHEROS</v>
          </cell>
        </row>
        <row r="312">
          <cell r="B312" t="str">
            <v>ANCO-HUALLO</v>
          </cell>
        </row>
        <row r="313">
          <cell r="B313" t="str">
            <v>COCHARCAS</v>
          </cell>
        </row>
        <row r="314">
          <cell r="B314" t="str">
            <v>HUACCANA</v>
          </cell>
        </row>
        <row r="315">
          <cell r="B315" t="str">
            <v>OCOBAMBA</v>
          </cell>
        </row>
        <row r="316">
          <cell r="B316" t="str">
            <v>ONGOY</v>
          </cell>
        </row>
        <row r="317">
          <cell r="B317" t="str">
            <v>URANMARCA</v>
          </cell>
        </row>
        <row r="318">
          <cell r="B318" t="str">
            <v>RANRACANCHA</v>
          </cell>
        </row>
        <row r="319">
          <cell r="B319" t="str">
            <v>CHUQUIBAMBILLA</v>
          </cell>
        </row>
        <row r="320">
          <cell r="B320" t="str">
            <v>CURPAHUASI</v>
          </cell>
        </row>
        <row r="321">
          <cell r="B321" t="str">
            <v>MARISCAL GAMARRA</v>
          </cell>
        </row>
        <row r="322">
          <cell r="B322" t="str">
            <v>HUAYLLATI</v>
          </cell>
        </row>
        <row r="323">
          <cell r="B323" t="str">
            <v>MAMARA</v>
          </cell>
        </row>
        <row r="324">
          <cell r="B324" t="str">
            <v>MICAELA BASTIDAS</v>
          </cell>
        </row>
        <row r="325">
          <cell r="B325" t="str">
            <v>PATAYPAMPA</v>
          </cell>
        </row>
        <row r="326">
          <cell r="B326" t="str">
            <v>PROGRESO</v>
          </cell>
        </row>
        <row r="327">
          <cell r="B327" t="str">
            <v>SAN ANTONIO</v>
          </cell>
        </row>
        <row r="328">
          <cell r="B328" t="str">
            <v>SANTA ROSA</v>
          </cell>
        </row>
        <row r="329">
          <cell r="B329" t="str">
            <v>TURPAY</v>
          </cell>
        </row>
        <row r="330">
          <cell r="B330" t="str">
            <v>VILCABAMBA</v>
          </cell>
        </row>
        <row r="331">
          <cell r="B331" t="str">
            <v>VIRUNDO</v>
          </cell>
        </row>
        <row r="332">
          <cell r="B332" t="str">
            <v>CURASCO</v>
          </cell>
        </row>
        <row r="333">
          <cell r="B333" t="str">
            <v>AREQUIPA</v>
          </cell>
        </row>
        <row r="334">
          <cell r="B334" t="str">
            <v>ALTO SELVA ALEGRE</v>
          </cell>
        </row>
        <row r="335">
          <cell r="B335" t="str">
            <v>CAYMA</v>
          </cell>
        </row>
        <row r="336">
          <cell r="B336" t="str">
            <v>CERRO COLORADO</v>
          </cell>
        </row>
        <row r="337">
          <cell r="B337" t="str">
            <v>CHARACATO</v>
          </cell>
        </row>
        <row r="338">
          <cell r="B338" t="str">
            <v>CHIGUATA</v>
          </cell>
        </row>
        <row r="339">
          <cell r="B339" t="str">
            <v>JACOBO HUNTER</v>
          </cell>
        </row>
        <row r="340">
          <cell r="B340" t="str">
            <v>LA JOYA</v>
          </cell>
        </row>
        <row r="341">
          <cell r="B341" t="str">
            <v>MARIANO MELGAR</v>
          </cell>
        </row>
        <row r="342">
          <cell r="B342" t="str">
            <v>MIRAFLORES</v>
          </cell>
        </row>
        <row r="343">
          <cell r="B343" t="str">
            <v>MOLLEBAYA</v>
          </cell>
        </row>
        <row r="344">
          <cell r="B344" t="str">
            <v>PAUCARPATA</v>
          </cell>
        </row>
        <row r="345">
          <cell r="B345" t="str">
            <v>POCSI</v>
          </cell>
        </row>
        <row r="346">
          <cell r="B346" t="str">
            <v>POLOBAYA</v>
          </cell>
        </row>
        <row r="347">
          <cell r="B347" t="str">
            <v>QUEQUEÑA</v>
          </cell>
        </row>
        <row r="348">
          <cell r="B348" t="str">
            <v>SABANDIA</v>
          </cell>
        </row>
        <row r="349">
          <cell r="B349" t="str">
            <v>SACHACA</v>
          </cell>
        </row>
        <row r="350">
          <cell r="B350" t="str">
            <v>VILLA DE SAN JUAN DE SIGUAS</v>
          </cell>
        </row>
        <row r="351">
          <cell r="B351" t="str">
            <v>SAN JUAN DE TARUCANI</v>
          </cell>
        </row>
        <row r="352">
          <cell r="B352" t="str">
            <v>SANTA ISABEL DE SIGUAS</v>
          </cell>
        </row>
        <row r="353">
          <cell r="B353" t="str">
            <v>SANTA RITA DE SIGUAS</v>
          </cell>
        </row>
        <row r="354">
          <cell r="B354" t="str">
            <v>SOCABAYA</v>
          </cell>
        </row>
        <row r="355">
          <cell r="B355" t="str">
            <v>TIABAYA</v>
          </cell>
        </row>
        <row r="356">
          <cell r="B356" t="str">
            <v>UCHUMAYO</v>
          </cell>
        </row>
        <row r="357">
          <cell r="B357" t="str">
            <v>VITOR</v>
          </cell>
        </row>
        <row r="358">
          <cell r="B358" t="str">
            <v>YANAHUARA</v>
          </cell>
        </row>
        <row r="359">
          <cell r="B359" t="str">
            <v>YARABAMBA</v>
          </cell>
        </row>
        <row r="360">
          <cell r="B360" t="str">
            <v>YURA</v>
          </cell>
        </row>
        <row r="361">
          <cell r="B361" t="str">
            <v>JOSE LUIS BUSTAMENTE Y RI</v>
          </cell>
        </row>
        <row r="362">
          <cell r="B362" t="str">
            <v>CAMANA</v>
          </cell>
        </row>
        <row r="363">
          <cell r="B363" t="str">
            <v>JOSE MARIA QUIMPER</v>
          </cell>
        </row>
        <row r="364">
          <cell r="B364" t="str">
            <v>MARIANO NICOLAS VALCARCEL</v>
          </cell>
        </row>
        <row r="365">
          <cell r="B365" t="str">
            <v>MARISCAL CACERES</v>
          </cell>
        </row>
        <row r="366">
          <cell r="B366" t="str">
            <v>NICOLAS DE PIEROLA</v>
          </cell>
        </row>
        <row r="367">
          <cell r="B367" t="str">
            <v>OCOÑA</v>
          </cell>
        </row>
        <row r="368">
          <cell r="B368" t="str">
            <v>QUILCA</v>
          </cell>
        </row>
        <row r="369">
          <cell r="B369" t="str">
            <v>SAMUEL PASTOR</v>
          </cell>
        </row>
        <row r="370">
          <cell r="B370" t="str">
            <v>CARAVELI</v>
          </cell>
        </row>
        <row r="371">
          <cell r="B371" t="str">
            <v>ACARI</v>
          </cell>
        </row>
        <row r="372">
          <cell r="B372" t="str">
            <v>ATICO</v>
          </cell>
        </row>
        <row r="373">
          <cell r="B373" t="str">
            <v>ATIQUIPA</v>
          </cell>
        </row>
        <row r="374">
          <cell r="B374" t="str">
            <v>BELLA UNION</v>
          </cell>
        </row>
        <row r="375">
          <cell r="B375" t="str">
            <v>CAHUACHO</v>
          </cell>
        </row>
        <row r="376">
          <cell r="B376" t="str">
            <v>CHALA</v>
          </cell>
        </row>
        <row r="377">
          <cell r="B377" t="str">
            <v>CHAPARRA</v>
          </cell>
        </row>
        <row r="378">
          <cell r="B378" t="str">
            <v>HUANUHUANU</v>
          </cell>
        </row>
        <row r="379">
          <cell r="B379" t="str">
            <v>JAQUI</v>
          </cell>
        </row>
        <row r="380">
          <cell r="B380" t="str">
            <v>LOMAS</v>
          </cell>
        </row>
        <row r="381">
          <cell r="B381" t="str">
            <v>QUICACHA</v>
          </cell>
        </row>
        <row r="382">
          <cell r="B382" t="str">
            <v>YAUCA</v>
          </cell>
        </row>
        <row r="383">
          <cell r="B383" t="str">
            <v>APLAO</v>
          </cell>
        </row>
        <row r="384">
          <cell r="B384" t="str">
            <v>ANDAGUA</v>
          </cell>
        </row>
        <row r="385">
          <cell r="B385" t="str">
            <v>AYO</v>
          </cell>
        </row>
        <row r="386">
          <cell r="B386" t="str">
            <v>CHACHAS</v>
          </cell>
        </row>
        <row r="387">
          <cell r="B387" t="str">
            <v>CHILCAYMARCA</v>
          </cell>
        </row>
        <row r="388">
          <cell r="B388" t="str">
            <v>CHOCO</v>
          </cell>
        </row>
        <row r="389">
          <cell r="B389" t="str">
            <v>HUANCARQUI</v>
          </cell>
        </row>
        <row r="390">
          <cell r="B390" t="str">
            <v>MACHAGUAY</v>
          </cell>
        </row>
        <row r="391">
          <cell r="B391" t="str">
            <v>ORCOPAMPA</v>
          </cell>
        </row>
        <row r="392">
          <cell r="B392" t="str">
            <v>PAMPACOLCA</v>
          </cell>
        </row>
        <row r="393">
          <cell r="B393" t="str">
            <v>TIPAN</v>
          </cell>
        </row>
        <row r="394">
          <cell r="B394" t="str">
            <v>UÑON</v>
          </cell>
        </row>
        <row r="395">
          <cell r="B395" t="str">
            <v>URACA - CORIRE</v>
          </cell>
        </row>
        <row r="396">
          <cell r="B396" t="str">
            <v>VIRACO</v>
          </cell>
        </row>
        <row r="397">
          <cell r="B397" t="str">
            <v>CHIVAY</v>
          </cell>
        </row>
        <row r="398">
          <cell r="B398" t="str">
            <v>ACHOMA</v>
          </cell>
        </row>
        <row r="399">
          <cell r="B399" t="str">
            <v>CABANACONDE</v>
          </cell>
        </row>
        <row r="400">
          <cell r="B400" t="str">
            <v>CALLALLI</v>
          </cell>
        </row>
        <row r="401">
          <cell r="B401" t="str">
            <v>CAYLLOMA</v>
          </cell>
        </row>
        <row r="402">
          <cell r="B402" t="str">
            <v>COPORAQUE</v>
          </cell>
        </row>
        <row r="403">
          <cell r="B403" t="str">
            <v>HUAMBO</v>
          </cell>
        </row>
        <row r="404">
          <cell r="B404" t="str">
            <v>HUANCA</v>
          </cell>
        </row>
        <row r="405">
          <cell r="B405" t="str">
            <v>ICHUPAMPA</v>
          </cell>
        </row>
        <row r="406">
          <cell r="B406" t="str">
            <v>LARI</v>
          </cell>
        </row>
        <row r="407">
          <cell r="B407" t="str">
            <v>LLUTA</v>
          </cell>
        </row>
        <row r="408">
          <cell r="B408" t="str">
            <v>MACA</v>
          </cell>
        </row>
        <row r="409">
          <cell r="B409" t="str">
            <v>MADRIGAL</v>
          </cell>
        </row>
        <row r="410">
          <cell r="B410" t="str">
            <v>SAN ANTONIO DE CHUCA</v>
          </cell>
        </row>
        <row r="411">
          <cell r="B411" t="str">
            <v>SIBAYO</v>
          </cell>
        </row>
        <row r="412">
          <cell r="B412" t="str">
            <v>TAPAY</v>
          </cell>
        </row>
        <row r="413">
          <cell r="B413" t="str">
            <v>TISCO</v>
          </cell>
        </row>
        <row r="414">
          <cell r="B414" t="str">
            <v>TUTI</v>
          </cell>
        </row>
        <row r="415">
          <cell r="B415" t="str">
            <v>YANQUE</v>
          </cell>
        </row>
        <row r="416">
          <cell r="B416" t="str">
            <v>MAJES - EL PEDREGAL</v>
          </cell>
        </row>
        <row r="417">
          <cell r="B417" t="str">
            <v>CHUQUIBAMBA</v>
          </cell>
        </row>
        <row r="418">
          <cell r="B418" t="str">
            <v>ANDARAY</v>
          </cell>
        </row>
        <row r="419">
          <cell r="B419" t="str">
            <v>CAYARANI</v>
          </cell>
        </row>
        <row r="420">
          <cell r="B420" t="str">
            <v>CHICHAS</v>
          </cell>
        </row>
        <row r="421">
          <cell r="B421" t="str">
            <v>IRAY</v>
          </cell>
        </row>
        <row r="422">
          <cell r="B422" t="str">
            <v>RIO GRANDE</v>
          </cell>
        </row>
        <row r="423">
          <cell r="B423" t="str">
            <v>SALAMANCA</v>
          </cell>
        </row>
        <row r="424">
          <cell r="B424" t="str">
            <v>YANAQUIHUA</v>
          </cell>
        </row>
        <row r="425">
          <cell r="B425" t="str">
            <v>MOLLENDO</v>
          </cell>
        </row>
        <row r="426">
          <cell r="B426" t="str">
            <v>COCACHACRA</v>
          </cell>
        </row>
        <row r="427">
          <cell r="B427" t="str">
            <v>DEAN VALDIVIA</v>
          </cell>
        </row>
        <row r="428">
          <cell r="B428" t="str">
            <v>ISLAY</v>
          </cell>
        </row>
        <row r="429">
          <cell r="B429" t="str">
            <v>MEJIA</v>
          </cell>
        </row>
        <row r="430">
          <cell r="B430" t="str">
            <v>LA PUNTA</v>
          </cell>
        </row>
        <row r="431">
          <cell r="B431" t="str">
            <v>COTAHUASI</v>
          </cell>
        </row>
        <row r="432">
          <cell r="B432" t="str">
            <v>ALCA</v>
          </cell>
        </row>
        <row r="433">
          <cell r="B433" t="str">
            <v>CHARCANA</v>
          </cell>
        </row>
        <row r="434">
          <cell r="B434" t="str">
            <v>HUAYNACOTAS</v>
          </cell>
        </row>
        <row r="435">
          <cell r="B435" t="str">
            <v>PAMPAMARCA</v>
          </cell>
        </row>
        <row r="436">
          <cell r="B436" t="str">
            <v>PUYCA</v>
          </cell>
        </row>
        <row r="437">
          <cell r="B437" t="str">
            <v>QUECHUALLA</v>
          </cell>
        </row>
        <row r="438">
          <cell r="B438" t="str">
            <v>SAYLA</v>
          </cell>
        </row>
        <row r="439">
          <cell r="B439" t="str">
            <v>TAURIA</v>
          </cell>
        </row>
        <row r="440">
          <cell r="B440" t="str">
            <v>TOMEPAMPA</v>
          </cell>
        </row>
        <row r="441">
          <cell r="B441" t="str">
            <v>TORO</v>
          </cell>
        </row>
        <row r="442">
          <cell r="B442" t="str">
            <v>AYACUCHO</v>
          </cell>
        </row>
        <row r="443">
          <cell r="B443" t="str">
            <v>ACOCRO</v>
          </cell>
        </row>
        <row r="444">
          <cell r="B444" t="str">
            <v>ACOS VINCHOS</v>
          </cell>
        </row>
        <row r="445">
          <cell r="B445" t="str">
            <v>CARMEN ALTO</v>
          </cell>
        </row>
        <row r="446">
          <cell r="B446" t="str">
            <v>CHIARA</v>
          </cell>
        </row>
        <row r="447">
          <cell r="B447" t="str">
            <v>OCROS</v>
          </cell>
        </row>
        <row r="448">
          <cell r="B448" t="str">
            <v>PACAYCASA</v>
          </cell>
        </row>
        <row r="449">
          <cell r="B449" t="str">
            <v>QUINUA</v>
          </cell>
        </row>
        <row r="450">
          <cell r="B450" t="str">
            <v>SAN JOSE DE TICLLAS</v>
          </cell>
        </row>
        <row r="451">
          <cell r="B451" t="str">
            <v>SAN JUAN BAUTISTA</v>
          </cell>
        </row>
        <row r="452">
          <cell r="B452" t="str">
            <v>SANTIAGO DE PISCHA</v>
          </cell>
        </row>
        <row r="453">
          <cell r="B453" t="str">
            <v>SOCOS</v>
          </cell>
        </row>
        <row r="454">
          <cell r="B454" t="str">
            <v>TAMBILLO</v>
          </cell>
        </row>
        <row r="455">
          <cell r="B455" t="str">
            <v>VINCHOS</v>
          </cell>
        </row>
        <row r="456">
          <cell r="B456" t="str">
            <v>JESUS NAZARENO</v>
          </cell>
        </row>
        <row r="457">
          <cell r="B457" t="str">
            <v>CANGALLO</v>
          </cell>
        </row>
        <row r="458">
          <cell r="B458" t="str">
            <v>CHUSCHI</v>
          </cell>
        </row>
        <row r="459">
          <cell r="B459" t="str">
            <v>LOS MOROCHUCOS</v>
          </cell>
        </row>
        <row r="460">
          <cell r="B460" t="str">
            <v>MARIA PARADO DE BELLIDO</v>
          </cell>
        </row>
        <row r="461">
          <cell r="B461" t="str">
            <v>PARAS</v>
          </cell>
        </row>
        <row r="462">
          <cell r="B462" t="str">
            <v>TOTOS</v>
          </cell>
        </row>
        <row r="463">
          <cell r="B463" t="str">
            <v>SANCOS</v>
          </cell>
        </row>
        <row r="464">
          <cell r="B464" t="str">
            <v>CARAPO</v>
          </cell>
        </row>
        <row r="465">
          <cell r="B465" t="str">
            <v>SACSAMARCA</v>
          </cell>
        </row>
        <row r="466">
          <cell r="B466" t="str">
            <v>SANTIAGO DE LUCANAMARCA</v>
          </cell>
        </row>
        <row r="467">
          <cell r="B467" t="str">
            <v>HUANTA</v>
          </cell>
        </row>
        <row r="468">
          <cell r="B468" t="str">
            <v>AYAHUANCO</v>
          </cell>
        </row>
        <row r="469">
          <cell r="B469" t="str">
            <v>HUAMANGUILLA</v>
          </cell>
        </row>
        <row r="470">
          <cell r="B470" t="str">
            <v>IGUAIN</v>
          </cell>
        </row>
        <row r="471">
          <cell r="B471" t="str">
            <v>LURICOCHA</v>
          </cell>
        </row>
        <row r="472">
          <cell r="B472" t="str">
            <v>SANTILLANA</v>
          </cell>
        </row>
        <row r="473">
          <cell r="B473" t="str">
            <v>SIVIA</v>
          </cell>
        </row>
        <row r="474">
          <cell r="B474" t="str">
            <v>LLOCHEGUA</v>
          </cell>
        </row>
        <row r="475">
          <cell r="B475" t="str">
            <v>SAN MIGUEL</v>
          </cell>
        </row>
        <row r="476">
          <cell r="B476" t="str">
            <v>ANCO</v>
          </cell>
        </row>
        <row r="477">
          <cell r="B477" t="str">
            <v>AYNA</v>
          </cell>
        </row>
        <row r="478">
          <cell r="B478" t="str">
            <v>CHILCAS</v>
          </cell>
        </row>
        <row r="479">
          <cell r="B479" t="str">
            <v>CHUNGUI</v>
          </cell>
        </row>
        <row r="480">
          <cell r="B480" t="str">
            <v>LUIS CARRANZA</v>
          </cell>
        </row>
        <row r="481">
          <cell r="B481" t="str">
            <v>SANTA ROSA</v>
          </cell>
        </row>
        <row r="482">
          <cell r="B482" t="str">
            <v>SAMUGARI</v>
          </cell>
        </row>
        <row r="483">
          <cell r="B483" t="str">
            <v>TAMBO</v>
          </cell>
        </row>
        <row r="484">
          <cell r="B484" t="str">
            <v>PUQUIO</v>
          </cell>
        </row>
        <row r="485">
          <cell r="B485" t="str">
            <v>AUCARA</v>
          </cell>
        </row>
        <row r="486">
          <cell r="B486" t="str">
            <v>CABANA</v>
          </cell>
        </row>
        <row r="487">
          <cell r="B487" t="str">
            <v>CARMEN SALCEDO</v>
          </cell>
        </row>
        <row r="488">
          <cell r="B488" t="str">
            <v>CHAVIÑA</v>
          </cell>
        </row>
        <row r="489">
          <cell r="B489" t="str">
            <v>CHIPAO</v>
          </cell>
        </row>
        <row r="490">
          <cell r="B490" t="str">
            <v>HUAC-HUAS</v>
          </cell>
        </row>
        <row r="491">
          <cell r="B491" t="str">
            <v>LARAMATE</v>
          </cell>
        </row>
        <row r="492">
          <cell r="B492" t="str">
            <v>LEONCIO PRADO</v>
          </cell>
        </row>
        <row r="493">
          <cell r="B493" t="str">
            <v>LLAUTA</v>
          </cell>
        </row>
        <row r="494">
          <cell r="B494" t="str">
            <v>LUCANAS</v>
          </cell>
        </row>
        <row r="495">
          <cell r="B495" t="str">
            <v>OCAÑA</v>
          </cell>
        </row>
        <row r="496">
          <cell r="B496" t="str">
            <v>OTOCA</v>
          </cell>
        </row>
        <row r="497">
          <cell r="B497" t="str">
            <v>SAISA</v>
          </cell>
        </row>
        <row r="498">
          <cell r="B498" t="str">
            <v>SAN CRISTOBAL</v>
          </cell>
        </row>
        <row r="499">
          <cell r="B499" t="str">
            <v>SAN JUAN</v>
          </cell>
        </row>
        <row r="500">
          <cell r="B500" t="str">
            <v>SAN PEDRO</v>
          </cell>
        </row>
        <row r="501">
          <cell r="B501" t="str">
            <v>SAN PEDRO DE PALCO</v>
          </cell>
        </row>
        <row r="502">
          <cell r="B502" t="str">
            <v>SANCOS</v>
          </cell>
        </row>
        <row r="503">
          <cell r="B503" t="str">
            <v>SANTA ANA DE HUAYCAHUACHO</v>
          </cell>
        </row>
        <row r="504">
          <cell r="B504" t="str">
            <v>SANTA LUCIA</v>
          </cell>
        </row>
        <row r="505">
          <cell r="B505" t="str">
            <v>CORACORA</v>
          </cell>
        </row>
        <row r="506">
          <cell r="B506" t="str">
            <v>CHUMPI</v>
          </cell>
        </row>
        <row r="507">
          <cell r="B507" t="str">
            <v>CORONEL CASTANEDA</v>
          </cell>
        </row>
        <row r="508">
          <cell r="B508" t="str">
            <v>PACAPAUZA</v>
          </cell>
        </row>
        <row r="509">
          <cell r="B509" t="str">
            <v>PULLO</v>
          </cell>
        </row>
        <row r="510">
          <cell r="B510" t="str">
            <v>PUYUSCA</v>
          </cell>
        </row>
        <row r="511">
          <cell r="B511" t="str">
            <v>SAN FRANCISCO DE RAVACAYC</v>
          </cell>
        </row>
        <row r="512">
          <cell r="B512" t="str">
            <v>UPAHUACHO</v>
          </cell>
        </row>
        <row r="513">
          <cell r="B513" t="str">
            <v>PAUSA</v>
          </cell>
        </row>
        <row r="514">
          <cell r="B514" t="str">
            <v>COLTA</v>
          </cell>
        </row>
        <row r="515">
          <cell r="B515" t="str">
            <v>CORCULLA</v>
          </cell>
        </row>
        <row r="516">
          <cell r="B516" t="str">
            <v>LAMPA</v>
          </cell>
        </row>
        <row r="517">
          <cell r="B517" t="str">
            <v>MARCABAMBA</v>
          </cell>
        </row>
        <row r="518">
          <cell r="B518" t="str">
            <v>OYOLO</v>
          </cell>
        </row>
        <row r="519">
          <cell r="B519" t="str">
            <v>PARARCA</v>
          </cell>
        </row>
        <row r="520">
          <cell r="B520" t="str">
            <v>SAN JAVIER DE ALPABAMBA</v>
          </cell>
        </row>
        <row r="521">
          <cell r="B521" t="str">
            <v>SAN JOSE DE USHUA</v>
          </cell>
        </row>
        <row r="522">
          <cell r="B522" t="str">
            <v>SARA SARA</v>
          </cell>
        </row>
        <row r="523">
          <cell r="B523" t="str">
            <v>QUEROBAMBA</v>
          </cell>
        </row>
        <row r="524">
          <cell r="B524" t="str">
            <v>BELEN</v>
          </cell>
        </row>
        <row r="525">
          <cell r="B525" t="str">
            <v>CHALCOS</v>
          </cell>
        </row>
        <row r="526">
          <cell r="B526" t="str">
            <v>CHILCAYOC</v>
          </cell>
        </row>
        <row r="527">
          <cell r="B527" t="str">
            <v>HUACAÑA</v>
          </cell>
        </row>
        <row r="528">
          <cell r="B528" t="str">
            <v>MORCOLLA</v>
          </cell>
        </row>
        <row r="529">
          <cell r="B529" t="str">
            <v>PAICO</v>
          </cell>
        </row>
        <row r="530">
          <cell r="B530" t="str">
            <v>SAN PEDRO DE LARCAY</v>
          </cell>
        </row>
        <row r="531">
          <cell r="B531" t="str">
            <v>SAN SALVADOR DE QUIJE</v>
          </cell>
        </row>
        <row r="532">
          <cell r="B532" t="str">
            <v>SANTIAGO DE PAUCARAY</v>
          </cell>
        </row>
        <row r="533">
          <cell r="B533" t="str">
            <v>SORAS</v>
          </cell>
        </row>
        <row r="534">
          <cell r="B534" t="str">
            <v>HUANCAPI</v>
          </cell>
        </row>
        <row r="535">
          <cell r="B535" t="str">
            <v>ALCAMENCA</v>
          </cell>
        </row>
        <row r="536">
          <cell r="B536" t="str">
            <v>APONGO</v>
          </cell>
        </row>
        <row r="537">
          <cell r="B537" t="str">
            <v>ASQUIPATA</v>
          </cell>
        </row>
        <row r="538">
          <cell r="B538" t="str">
            <v>CANARIA</v>
          </cell>
        </row>
        <row r="539">
          <cell r="B539" t="str">
            <v>CAYARA</v>
          </cell>
        </row>
        <row r="540">
          <cell r="B540" t="str">
            <v>COLCA</v>
          </cell>
        </row>
        <row r="541">
          <cell r="B541" t="str">
            <v>HUAMANQUIQUIA</v>
          </cell>
        </row>
        <row r="542">
          <cell r="B542" t="str">
            <v>HUANCARAYLLA</v>
          </cell>
        </row>
        <row r="543">
          <cell r="B543" t="str">
            <v>HUALLA</v>
          </cell>
        </row>
        <row r="544">
          <cell r="B544" t="str">
            <v>SARHUA</v>
          </cell>
        </row>
        <row r="545">
          <cell r="B545" t="str">
            <v>VILCANCHOS</v>
          </cell>
        </row>
        <row r="546">
          <cell r="B546" t="str">
            <v>VILCAS HUAMAN</v>
          </cell>
        </row>
        <row r="547">
          <cell r="B547" t="str">
            <v>ACCOMARCA</v>
          </cell>
        </row>
        <row r="548">
          <cell r="B548" t="str">
            <v>CARHUANCA</v>
          </cell>
        </row>
        <row r="549">
          <cell r="B549" t="str">
            <v>CONCEPCION</v>
          </cell>
        </row>
        <row r="550">
          <cell r="B550" t="str">
            <v>HUAMBALPA</v>
          </cell>
        </row>
        <row r="551">
          <cell r="B551" t="str">
            <v>INDEPENDENCIA</v>
          </cell>
        </row>
        <row r="552">
          <cell r="B552" t="str">
            <v>SAURAMA</v>
          </cell>
        </row>
        <row r="553">
          <cell r="B553" t="str">
            <v>VISCHONGO</v>
          </cell>
        </row>
        <row r="554">
          <cell r="B554" t="str">
            <v>CAJAMARCA</v>
          </cell>
        </row>
        <row r="555">
          <cell r="B555" t="str">
            <v>ASUNCION</v>
          </cell>
        </row>
        <row r="556">
          <cell r="B556" t="str">
            <v>CHETILLA</v>
          </cell>
        </row>
        <row r="557">
          <cell r="B557" t="str">
            <v>COSPAN</v>
          </cell>
        </row>
        <row r="558">
          <cell r="B558" t="str">
            <v>ENCAÑADA</v>
          </cell>
        </row>
        <row r="559">
          <cell r="B559" t="str">
            <v>JESUS</v>
          </cell>
        </row>
        <row r="560">
          <cell r="B560" t="str">
            <v>LLACANORA</v>
          </cell>
        </row>
        <row r="561">
          <cell r="B561" t="str">
            <v>LOS BAÑOS DEL INCA</v>
          </cell>
        </row>
        <row r="562">
          <cell r="B562" t="str">
            <v>MAGDALENA</v>
          </cell>
        </row>
        <row r="563">
          <cell r="B563" t="str">
            <v>MATARA</v>
          </cell>
        </row>
        <row r="564">
          <cell r="B564" t="str">
            <v>NAMORA</v>
          </cell>
        </row>
        <row r="565">
          <cell r="B565" t="str">
            <v>SAN JUAN</v>
          </cell>
        </row>
        <row r="566">
          <cell r="B566" t="str">
            <v>CAJABAMBA</v>
          </cell>
        </row>
        <row r="567">
          <cell r="B567" t="str">
            <v>CACHACHI</v>
          </cell>
        </row>
        <row r="568">
          <cell r="B568" t="str">
            <v>CONDEBAMBA</v>
          </cell>
        </row>
        <row r="569">
          <cell r="B569" t="str">
            <v>SITACOCHA</v>
          </cell>
        </row>
        <row r="570">
          <cell r="B570" t="str">
            <v>CELENDIN</v>
          </cell>
        </row>
        <row r="571">
          <cell r="B571" t="str">
            <v>CHUMUCH</v>
          </cell>
        </row>
        <row r="572">
          <cell r="B572" t="str">
            <v>CORTEGANA</v>
          </cell>
        </row>
        <row r="573">
          <cell r="B573" t="str">
            <v>HUASMIN</v>
          </cell>
        </row>
        <row r="574">
          <cell r="B574" t="str">
            <v>JORGE CHAVEZ</v>
          </cell>
        </row>
        <row r="575">
          <cell r="B575" t="str">
            <v>JOSE GALVEZ</v>
          </cell>
        </row>
        <row r="576">
          <cell r="B576" t="str">
            <v>MIGUEL IGLESIAS</v>
          </cell>
        </row>
        <row r="577">
          <cell r="B577" t="str">
            <v>OXAMARCA</v>
          </cell>
        </row>
        <row r="578">
          <cell r="B578" t="str">
            <v>SOROCHUCO</v>
          </cell>
        </row>
        <row r="579">
          <cell r="B579" t="str">
            <v>SUCRE</v>
          </cell>
        </row>
        <row r="580">
          <cell r="B580" t="str">
            <v>UTCO</v>
          </cell>
        </row>
        <row r="581">
          <cell r="B581" t="str">
            <v>LA LIBERTAD DE PALLAN</v>
          </cell>
        </row>
        <row r="582">
          <cell r="B582" t="str">
            <v>CHOTA</v>
          </cell>
        </row>
        <row r="583">
          <cell r="B583" t="str">
            <v>ANGUIA</v>
          </cell>
        </row>
        <row r="584">
          <cell r="B584" t="str">
            <v>CHADIN</v>
          </cell>
        </row>
        <row r="585">
          <cell r="B585" t="str">
            <v>CHIGUIRIP</v>
          </cell>
        </row>
        <row r="586">
          <cell r="B586" t="str">
            <v>CHIMBAN</v>
          </cell>
        </row>
        <row r="587">
          <cell r="B587" t="str">
            <v>CHOROPAMPA</v>
          </cell>
        </row>
        <row r="588">
          <cell r="B588" t="str">
            <v>COCHABAMBA</v>
          </cell>
        </row>
        <row r="589">
          <cell r="B589" t="str">
            <v>CONCHAN</v>
          </cell>
        </row>
        <row r="590">
          <cell r="B590" t="str">
            <v>HUAMBOS</v>
          </cell>
        </row>
        <row r="591">
          <cell r="B591" t="str">
            <v>LAJAS</v>
          </cell>
        </row>
        <row r="592">
          <cell r="B592" t="str">
            <v>LLAMA</v>
          </cell>
        </row>
        <row r="593">
          <cell r="B593" t="str">
            <v>MIRACOSTA</v>
          </cell>
        </row>
        <row r="594">
          <cell r="B594" t="str">
            <v>PACCHA</v>
          </cell>
        </row>
        <row r="595">
          <cell r="B595" t="str">
            <v>PION</v>
          </cell>
        </row>
        <row r="596">
          <cell r="B596" t="str">
            <v>QUEROCOTO</v>
          </cell>
        </row>
        <row r="597">
          <cell r="B597" t="str">
            <v>SAN JUAN DE LICUPIS</v>
          </cell>
        </row>
        <row r="598">
          <cell r="B598" t="str">
            <v>TACABAMBA</v>
          </cell>
        </row>
        <row r="599">
          <cell r="B599" t="str">
            <v>TOCMOCHE</v>
          </cell>
        </row>
        <row r="600">
          <cell r="B600" t="str">
            <v>CHALAMARCA</v>
          </cell>
        </row>
        <row r="601">
          <cell r="B601" t="str">
            <v>CONTUMAZA</v>
          </cell>
        </row>
        <row r="602">
          <cell r="B602" t="str">
            <v>CHILETE</v>
          </cell>
        </row>
        <row r="603">
          <cell r="B603" t="str">
            <v>CUPISNIQUE - TRINIDAD</v>
          </cell>
        </row>
        <row r="604">
          <cell r="B604" t="str">
            <v>GUZMANGO</v>
          </cell>
        </row>
        <row r="605">
          <cell r="B605" t="str">
            <v>SAN BENITO</v>
          </cell>
        </row>
        <row r="606">
          <cell r="B606" t="str">
            <v>SANTA CRUZ DE TOLEDO</v>
          </cell>
        </row>
        <row r="607">
          <cell r="B607" t="str">
            <v>TANTARICA</v>
          </cell>
        </row>
        <row r="608">
          <cell r="B608" t="str">
            <v>YONAN - TEMBLADERA</v>
          </cell>
        </row>
        <row r="609">
          <cell r="B609" t="str">
            <v>CUTERVO</v>
          </cell>
        </row>
        <row r="610">
          <cell r="B610" t="str">
            <v>CALLAYUC</v>
          </cell>
        </row>
        <row r="611">
          <cell r="B611" t="str">
            <v>CHOROS</v>
          </cell>
        </row>
        <row r="612">
          <cell r="B612" t="str">
            <v>CUJILLO</v>
          </cell>
        </row>
        <row r="613">
          <cell r="B613" t="str">
            <v>LA RAMADA</v>
          </cell>
        </row>
        <row r="614">
          <cell r="B614" t="str">
            <v>PIMPINGOS</v>
          </cell>
        </row>
        <row r="615">
          <cell r="B615" t="str">
            <v>QUEROCOTILLO</v>
          </cell>
        </row>
        <row r="616">
          <cell r="B616" t="str">
            <v>SAN ANDRES DE CUTERVO</v>
          </cell>
        </row>
        <row r="617">
          <cell r="B617" t="str">
            <v>SAN JUAN DE CUTERVO</v>
          </cell>
        </row>
        <row r="618">
          <cell r="B618" t="str">
            <v>SAN LUIS DE LUCMA</v>
          </cell>
        </row>
        <row r="619">
          <cell r="B619" t="str">
            <v>SANTA CRUZ DE CUTERVO</v>
          </cell>
        </row>
        <row r="620">
          <cell r="B620" t="str">
            <v>SANTO DOMINGO DE LA CAPIL</v>
          </cell>
        </row>
        <row r="621">
          <cell r="B621" t="str">
            <v>SANTO TOMAS</v>
          </cell>
        </row>
        <row r="622">
          <cell r="B622" t="str">
            <v>SOCOTA</v>
          </cell>
        </row>
        <row r="623">
          <cell r="B623" t="str">
            <v>TORIBIO CASANOVA</v>
          </cell>
        </row>
        <row r="624">
          <cell r="B624" t="str">
            <v>BAMBAMARCA</v>
          </cell>
        </row>
        <row r="625">
          <cell r="B625" t="str">
            <v>CHUGUR</v>
          </cell>
        </row>
        <row r="626">
          <cell r="B626" t="str">
            <v>HUALGAYOC</v>
          </cell>
        </row>
        <row r="627">
          <cell r="B627" t="str">
            <v>JAEN</v>
          </cell>
        </row>
        <row r="628">
          <cell r="B628" t="str">
            <v>BELLAVISTA</v>
          </cell>
        </row>
        <row r="629">
          <cell r="B629" t="str">
            <v>CHONTALI</v>
          </cell>
        </row>
        <row r="630">
          <cell r="B630" t="str">
            <v>COLASAY</v>
          </cell>
        </row>
        <row r="631">
          <cell r="B631" t="str">
            <v>HUABAL</v>
          </cell>
        </row>
        <row r="632">
          <cell r="B632" t="str">
            <v>LAS PIRIAS</v>
          </cell>
        </row>
        <row r="633">
          <cell r="B633" t="str">
            <v>POMAHUACA</v>
          </cell>
        </row>
        <row r="634">
          <cell r="B634" t="str">
            <v>PUCARA</v>
          </cell>
        </row>
        <row r="635">
          <cell r="B635" t="str">
            <v>SALLIQUE</v>
          </cell>
        </row>
        <row r="636">
          <cell r="B636" t="str">
            <v>SAN FELIPE</v>
          </cell>
        </row>
        <row r="637">
          <cell r="B637" t="str">
            <v>SAN JOSE DEL ALTO</v>
          </cell>
        </row>
        <row r="638">
          <cell r="B638" t="str">
            <v>SANTA ROSA</v>
          </cell>
        </row>
        <row r="639">
          <cell r="B639" t="str">
            <v>SAN IGNACIO</v>
          </cell>
        </row>
        <row r="640">
          <cell r="B640" t="str">
            <v>CHIRINOS</v>
          </cell>
        </row>
        <row r="641">
          <cell r="B641" t="str">
            <v>HUARANGO</v>
          </cell>
        </row>
        <row r="642">
          <cell r="B642" t="str">
            <v>LA COIPA</v>
          </cell>
        </row>
        <row r="643">
          <cell r="B643" t="str">
            <v>NAMBALLE</v>
          </cell>
        </row>
        <row r="644">
          <cell r="B644" t="str">
            <v>SAN JOSE DE LOURDES</v>
          </cell>
        </row>
        <row r="645">
          <cell r="B645" t="str">
            <v>TABACONAS</v>
          </cell>
        </row>
        <row r="646">
          <cell r="B646" t="str">
            <v>PEDRO GALVEZ</v>
          </cell>
        </row>
        <row r="647">
          <cell r="B647" t="str">
            <v>CHANCAY</v>
          </cell>
        </row>
        <row r="648">
          <cell r="B648" t="str">
            <v>EDUARDO VILLANUEVA</v>
          </cell>
        </row>
        <row r="649">
          <cell r="B649" t="str">
            <v>GREGORIO PITA</v>
          </cell>
        </row>
        <row r="650">
          <cell r="B650" t="str">
            <v>ICHOCAN</v>
          </cell>
        </row>
        <row r="651">
          <cell r="B651" t="str">
            <v>JOSE MANUEL QUIROZ</v>
          </cell>
        </row>
        <row r="652">
          <cell r="B652" t="str">
            <v>JOSE SABOGAL</v>
          </cell>
        </row>
        <row r="653">
          <cell r="B653" t="str">
            <v>SAN MIGUEL DE PALLAQUEZ</v>
          </cell>
        </row>
        <row r="654">
          <cell r="B654" t="str">
            <v>BOLIVAR</v>
          </cell>
        </row>
        <row r="655">
          <cell r="B655" t="str">
            <v>CALQUIS</v>
          </cell>
        </row>
        <row r="656">
          <cell r="B656" t="str">
            <v>CATILLUC</v>
          </cell>
        </row>
        <row r="657">
          <cell r="B657" t="str">
            <v>EL PRADO</v>
          </cell>
        </row>
        <row r="658">
          <cell r="B658" t="str">
            <v>LA FLORIDA</v>
          </cell>
        </row>
        <row r="659">
          <cell r="B659" t="str">
            <v>LLAPA</v>
          </cell>
        </row>
        <row r="660">
          <cell r="B660" t="str">
            <v>NANCHOC</v>
          </cell>
        </row>
        <row r="661">
          <cell r="B661" t="str">
            <v>NIEPOS</v>
          </cell>
        </row>
        <row r="662">
          <cell r="B662" t="str">
            <v>SAN GREGORIO</v>
          </cell>
        </row>
        <row r="663">
          <cell r="B663" t="str">
            <v>SAN SILVESTRE DE COCHAN</v>
          </cell>
        </row>
        <row r="664">
          <cell r="B664" t="str">
            <v>TONGOD</v>
          </cell>
        </row>
        <row r="665">
          <cell r="B665" t="str">
            <v>UNION AGUA BLANCA</v>
          </cell>
        </row>
        <row r="666">
          <cell r="B666" t="str">
            <v>SAN PABLO</v>
          </cell>
        </row>
        <row r="667">
          <cell r="B667" t="str">
            <v>SAN BERNARDINO</v>
          </cell>
        </row>
        <row r="668">
          <cell r="B668" t="str">
            <v>SAN LUIS</v>
          </cell>
        </row>
        <row r="669">
          <cell r="B669" t="str">
            <v>TUMBADEN</v>
          </cell>
        </row>
        <row r="670">
          <cell r="B670" t="str">
            <v>SANTA CRUZ</v>
          </cell>
        </row>
        <row r="671">
          <cell r="B671" t="str">
            <v>ANDABAMBA</v>
          </cell>
        </row>
        <row r="672">
          <cell r="B672" t="str">
            <v>CATACHE</v>
          </cell>
        </row>
        <row r="673">
          <cell r="B673" t="str">
            <v>CHANCAYBANOS</v>
          </cell>
        </row>
        <row r="674">
          <cell r="B674" t="str">
            <v>LA ESPERANZA</v>
          </cell>
        </row>
        <row r="675">
          <cell r="B675" t="str">
            <v>NINABAMBA</v>
          </cell>
        </row>
        <row r="676">
          <cell r="B676" t="str">
            <v>PULAN</v>
          </cell>
        </row>
        <row r="677">
          <cell r="B677" t="str">
            <v>SAUCEPAMPA</v>
          </cell>
        </row>
        <row r="678">
          <cell r="B678" t="str">
            <v>SEXI</v>
          </cell>
        </row>
        <row r="679">
          <cell r="B679" t="str">
            <v>UTICYACU</v>
          </cell>
        </row>
        <row r="680">
          <cell r="B680" t="str">
            <v>YAUYUCAN</v>
          </cell>
        </row>
        <row r="681">
          <cell r="B681" t="str">
            <v>CALLAO</v>
          </cell>
        </row>
        <row r="682">
          <cell r="B682" t="str">
            <v>BELLAVISTA</v>
          </cell>
        </row>
        <row r="683">
          <cell r="B683" t="str">
            <v>CARMEN DE LA LEGUA REYNOSO</v>
          </cell>
        </row>
        <row r="684">
          <cell r="B684" t="str">
            <v>LA PERLA</v>
          </cell>
        </row>
        <row r="685">
          <cell r="B685" t="str">
            <v>LA PUNTA</v>
          </cell>
        </row>
        <row r="686">
          <cell r="B686" t="str">
            <v>VENTANILLA</v>
          </cell>
        </row>
        <row r="687">
          <cell r="B687" t="str">
            <v>CUSCO</v>
          </cell>
        </row>
        <row r="688">
          <cell r="B688" t="str">
            <v>CCORCA</v>
          </cell>
        </row>
        <row r="689">
          <cell r="B689" t="str">
            <v>POROY</v>
          </cell>
        </row>
        <row r="690">
          <cell r="B690" t="str">
            <v>SAN JERONIMO</v>
          </cell>
        </row>
        <row r="691">
          <cell r="B691" t="str">
            <v>SAN SEBASTIAN</v>
          </cell>
        </row>
        <row r="692">
          <cell r="B692" t="str">
            <v>SANTIAGO</v>
          </cell>
        </row>
        <row r="693">
          <cell r="B693" t="str">
            <v>SAYLLA</v>
          </cell>
        </row>
        <row r="694">
          <cell r="B694" t="str">
            <v>WANCHAQ</v>
          </cell>
        </row>
        <row r="695">
          <cell r="B695" t="str">
            <v>ACOMAYO</v>
          </cell>
        </row>
        <row r="696">
          <cell r="B696" t="str">
            <v>ACOPIA</v>
          </cell>
        </row>
        <row r="697">
          <cell r="B697" t="str">
            <v>ACOS</v>
          </cell>
        </row>
        <row r="698">
          <cell r="B698" t="str">
            <v>MOSOC LLACTA</v>
          </cell>
        </row>
        <row r="699">
          <cell r="B699" t="str">
            <v>POMACANCHI</v>
          </cell>
        </row>
        <row r="700">
          <cell r="B700" t="str">
            <v>RONDOCAN</v>
          </cell>
        </row>
        <row r="701">
          <cell r="B701" t="str">
            <v>SANGARARA</v>
          </cell>
        </row>
        <row r="702">
          <cell r="B702" t="str">
            <v>ANTA</v>
          </cell>
        </row>
        <row r="703">
          <cell r="B703" t="str">
            <v>ANCAHUASI</v>
          </cell>
        </row>
        <row r="704">
          <cell r="B704" t="str">
            <v>CACHIMAYO</v>
          </cell>
        </row>
        <row r="705">
          <cell r="B705" t="str">
            <v>CHINCHAYPUJIO</v>
          </cell>
        </row>
        <row r="706">
          <cell r="B706" t="str">
            <v>HUAROCONDO</v>
          </cell>
        </row>
        <row r="707">
          <cell r="B707" t="str">
            <v>LIMATAMBO</v>
          </cell>
        </row>
        <row r="708">
          <cell r="B708" t="str">
            <v>MOLLEPATA</v>
          </cell>
        </row>
        <row r="709">
          <cell r="B709" t="str">
            <v>PUCYURA</v>
          </cell>
        </row>
        <row r="710">
          <cell r="B710" t="str">
            <v>ZURITE</v>
          </cell>
        </row>
        <row r="711">
          <cell r="B711" t="str">
            <v>CALCA</v>
          </cell>
        </row>
        <row r="712">
          <cell r="B712" t="str">
            <v>COYA</v>
          </cell>
        </row>
        <row r="713">
          <cell r="B713" t="str">
            <v>LAMAY</v>
          </cell>
        </row>
        <row r="714">
          <cell r="B714" t="str">
            <v>LARES</v>
          </cell>
        </row>
        <row r="715">
          <cell r="B715" t="str">
            <v>PISAC</v>
          </cell>
        </row>
        <row r="716">
          <cell r="B716" t="str">
            <v>SAN SALVADOR</v>
          </cell>
        </row>
        <row r="717">
          <cell r="B717" t="str">
            <v>TARAY</v>
          </cell>
        </row>
        <row r="718">
          <cell r="B718" t="str">
            <v>YANATILE</v>
          </cell>
        </row>
        <row r="719">
          <cell r="B719" t="str">
            <v>YANAOCA</v>
          </cell>
        </row>
        <row r="720">
          <cell r="B720" t="str">
            <v>CHECCA</v>
          </cell>
        </row>
        <row r="721">
          <cell r="B721" t="str">
            <v>KUNTURKANKI</v>
          </cell>
        </row>
        <row r="722">
          <cell r="B722" t="str">
            <v>LANGUI</v>
          </cell>
        </row>
        <row r="723">
          <cell r="B723" t="str">
            <v>LAYO</v>
          </cell>
        </row>
        <row r="724">
          <cell r="B724" t="str">
            <v>PAMPAMARCA</v>
          </cell>
        </row>
        <row r="725">
          <cell r="B725" t="str">
            <v>QUEHUE</v>
          </cell>
        </row>
        <row r="726">
          <cell r="B726" t="str">
            <v>TUPAC AMARU</v>
          </cell>
        </row>
        <row r="727">
          <cell r="B727" t="str">
            <v>SICUANI</v>
          </cell>
        </row>
        <row r="728">
          <cell r="B728" t="str">
            <v>CHECACUPE</v>
          </cell>
        </row>
        <row r="729">
          <cell r="B729" t="str">
            <v>COMBAPATA</v>
          </cell>
        </row>
        <row r="730">
          <cell r="B730" t="str">
            <v>MARANGANI</v>
          </cell>
        </row>
        <row r="731">
          <cell r="B731" t="str">
            <v>PITUMARCA</v>
          </cell>
        </row>
        <row r="732">
          <cell r="B732" t="str">
            <v>SAN PABLO</v>
          </cell>
        </row>
        <row r="733">
          <cell r="B733" t="str">
            <v>SAN PEDRO</v>
          </cell>
        </row>
        <row r="734">
          <cell r="B734" t="str">
            <v>TINTA</v>
          </cell>
        </row>
        <row r="735">
          <cell r="B735" t="str">
            <v>SANTO TOMAS</v>
          </cell>
        </row>
        <row r="736">
          <cell r="B736" t="str">
            <v>CAPACMARCA</v>
          </cell>
        </row>
        <row r="737">
          <cell r="B737" t="str">
            <v>CHAMACA</v>
          </cell>
        </row>
        <row r="738">
          <cell r="B738" t="str">
            <v>COLQUEMARCA</v>
          </cell>
        </row>
        <row r="739">
          <cell r="B739" t="str">
            <v>LIVITACA</v>
          </cell>
        </row>
        <row r="740">
          <cell r="B740" t="str">
            <v>LLUSCO</v>
          </cell>
        </row>
        <row r="741">
          <cell r="B741" t="str">
            <v>QUIÑOTA</v>
          </cell>
        </row>
        <row r="742">
          <cell r="B742" t="str">
            <v>VELILLE</v>
          </cell>
        </row>
        <row r="743">
          <cell r="B743" t="str">
            <v>ESPINAR-YAURI</v>
          </cell>
        </row>
        <row r="744">
          <cell r="B744" t="str">
            <v>CONDOROMA</v>
          </cell>
        </row>
        <row r="745">
          <cell r="B745" t="str">
            <v>COPORAQUE</v>
          </cell>
        </row>
        <row r="746">
          <cell r="B746" t="str">
            <v>OCORURO</v>
          </cell>
        </row>
        <row r="747">
          <cell r="B747" t="str">
            <v>PALLPATA</v>
          </cell>
        </row>
        <row r="748">
          <cell r="B748" t="str">
            <v>PICHIGUA</v>
          </cell>
        </row>
        <row r="749">
          <cell r="B749" t="str">
            <v>SUYKUTAMBO</v>
          </cell>
        </row>
        <row r="750">
          <cell r="B750" t="str">
            <v>ALTO PICHIGUA</v>
          </cell>
        </row>
        <row r="751">
          <cell r="B751" t="str">
            <v>SANTA ANA</v>
          </cell>
        </row>
        <row r="752">
          <cell r="B752" t="str">
            <v>ECHARATE</v>
          </cell>
        </row>
        <row r="753">
          <cell r="B753" t="str">
            <v>HUAYOPATA</v>
          </cell>
        </row>
        <row r="754">
          <cell r="B754" t="str">
            <v>MARANURA</v>
          </cell>
        </row>
        <row r="755">
          <cell r="B755" t="str">
            <v>OCOBAMBA</v>
          </cell>
        </row>
        <row r="756">
          <cell r="B756" t="str">
            <v>QUELLOUNO</v>
          </cell>
        </row>
        <row r="757">
          <cell r="B757" t="str">
            <v>KIMBIRI</v>
          </cell>
        </row>
        <row r="758">
          <cell r="B758" t="str">
            <v>SANTA TERESA</v>
          </cell>
        </row>
        <row r="759">
          <cell r="B759" t="str">
            <v>VILCABAMBA</v>
          </cell>
        </row>
        <row r="760">
          <cell r="B760" t="str">
            <v>PICHARI</v>
          </cell>
        </row>
        <row r="761">
          <cell r="B761" t="str">
            <v>PARURO</v>
          </cell>
        </row>
        <row r="762">
          <cell r="B762" t="str">
            <v>ACCHA</v>
          </cell>
        </row>
        <row r="763">
          <cell r="B763" t="str">
            <v>CCAPI</v>
          </cell>
        </row>
        <row r="764">
          <cell r="B764" t="str">
            <v>COLCHA</v>
          </cell>
        </row>
        <row r="765">
          <cell r="B765" t="str">
            <v>HUANOQUITE</v>
          </cell>
        </row>
        <row r="766">
          <cell r="B766" t="str">
            <v>OMACHA</v>
          </cell>
        </row>
        <row r="767">
          <cell r="B767" t="str">
            <v>PACCARITAMBO</v>
          </cell>
        </row>
        <row r="768">
          <cell r="B768" t="str">
            <v>PILLPINTO</v>
          </cell>
        </row>
        <row r="769">
          <cell r="B769" t="str">
            <v>YAURISQUE</v>
          </cell>
        </row>
        <row r="770">
          <cell r="B770" t="str">
            <v>PAUCARTAMBO</v>
          </cell>
        </row>
        <row r="771">
          <cell r="B771" t="str">
            <v>CAICAY</v>
          </cell>
        </row>
        <row r="772">
          <cell r="B772" t="str">
            <v>CHALLABAMBA</v>
          </cell>
        </row>
        <row r="773">
          <cell r="B773" t="str">
            <v>COLQUEPATA</v>
          </cell>
        </row>
        <row r="774">
          <cell r="B774" t="str">
            <v>HUANCARANI</v>
          </cell>
        </row>
        <row r="775">
          <cell r="B775" t="str">
            <v>KOSÑIPATA</v>
          </cell>
        </row>
        <row r="776">
          <cell r="B776" t="str">
            <v>URCOS</v>
          </cell>
        </row>
        <row r="777">
          <cell r="B777" t="str">
            <v>ANDAHUAYLILLAS</v>
          </cell>
        </row>
        <row r="778">
          <cell r="B778" t="str">
            <v>CAMANTI</v>
          </cell>
        </row>
        <row r="779">
          <cell r="B779" t="str">
            <v>CCARHUAYO</v>
          </cell>
        </row>
        <row r="780">
          <cell r="B780" t="str">
            <v>CCATCA</v>
          </cell>
        </row>
        <row r="781">
          <cell r="B781" t="str">
            <v>CUSIPATA</v>
          </cell>
        </row>
        <row r="782">
          <cell r="B782" t="str">
            <v>HUARO</v>
          </cell>
        </row>
        <row r="783">
          <cell r="B783" t="str">
            <v>LUCRE</v>
          </cell>
        </row>
        <row r="784">
          <cell r="B784" t="str">
            <v>MARCAPATA</v>
          </cell>
        </row>
        <row r="785">
          <cell r="B785" t="str">
            <v>OCONGATE</v>
          </cell>
        </row>
        <row r="786">
          <cell r="B786" t="str">
            <v>OROPESA</v>
          </cell>
        </row>
        <row r="787">
          <cell r="B787" t="str">
            <v>QUIQUIJANA</v>
          </cell>
        </row>
        <row r="788">
          <cell r="B788" t="str">
            <v>URUBAMBA</v>
          </cell>
        </row>
        <row r="789">
          <cell r="B789" t="str">
            <v>CHINCHERO</v>
          </cell>
        </row>
        <row r="790">
          <cell r="B790" t="str">
            <v>HUAYLLABAMBA</v>
          </cell>
        </row>
        <row r="791">
          <cell r="B791" t="str">
            <v>MACHUPICCHU</v>
          </cell>
        </row>
        <row r="792">
          <cell r="B792" t="str">
            <v>MARAS</v>
          </cell>
        </row>
        <row r="793">
          <cell r="B793" t="str">
            <v>OLLANTAYTAMBO</v>
          </cell>
        </row>
        <row r="794">
          <cell r="B794" t="str">
            <v>YUCAY</v>
          </cell>
        </row>
        <row r="795">
          <cell r="B795" t="str">
            <v>HUANCAVELICA</v>
          </cell>
        </row>
        <row r="796">
          <cell r="B796" t="str">
            <v>ACOBAMBILLA</v>
          </cell>
        </row>
        <row r="797">
          <cell r="B797" t="str">
            <v>ACORIA</v>
          </cell>
        </row>
        <row r="798">
          <cell r="B798" t="str">
            <v>CONAYCA</v>
          </cell>
        </row>
        <row r="799">
          <cell r="B799" t="str">
            <v>CUENCA</v>
          </cell>
        </row>
        <row r="800">
          <cell r="B800" t="str">
            <v>HUACHOCOLPA</v>
          </cell>
        </row>
        <row r="801">
          <cell r="B801" t="str">
            <v>HUAYLLAHUARA</v>
          </cell>
        </row>
        <row r="802">
          <cell r="B802" t="str">
            <v>IZCUCHACA</v>
          </cell>
        </row>
        <row r="803">
          <cell r="B803" t="str">
            <v>LARIA</v>
          </cell>
        </row>
        <row r="804">
          <cell r="B804" t="str">
            <v>MANTA</v>
          </cell>
        </row>
        <row r="805">
          <cell r="B805" t="str">
            <v>MARISCAL CACERES</v>
          </cell>
        </row>
        <row r="806">
          <cell r="B806" t="str">
            <v>MOYA</v>
          </cell>
        </row>
        <row r="807">
          <cell r="B807" t="str">
            <v>NUEVO OCCORO</v>
          </cell>
        </row>
        <row r="808">
          <cell r="B808" t="str">
            <v>PALCA</v>
          </cell>
        </row>
        <row r="809">
          <cell r="B809" t="str">
            <v>PILCHACA</v>
          </cell>
        </row>
        <row r="810">
          <cell r="B810" t="str">
            <v>VILCA</v>
          </cell>
        </row>
        <row r="811">
          <cell r="B811" t="str">
            <v>YAULI</v>
          </cell>
        </row>
        <row r="812">
          <cell r="B812" t="str">
            <v>ASCENCION</v>
          </cell>
        </row>
        <row r="813">
          <cell r="B813" t="str">
            <v>ACOBAMBA</v>
          </cell>
        </row>
        <row r="814">
          <cell r="B814" t="str">
            <v>ANDABAMBA</v>
          </cell>
        </row>
        <row r="815">
          <cell r="B815" t="str">
            <v>ANTA</v>
          </cell>
        </row>
        <row r="816">
          <cell r="B816" t="str">
            <v>CAJA ESPIRITU</v>
          </cell>
        </row>
        <row r="817">
          <cell r="B817" t="str">
            <v>MARCAS</v>
          </cell>
        </row>
        <row r="818">
          <cell r="B818" t="str">
            <v>PAUCARA</v>
          </cell>
        </row>
        <row r="819">
          <cell r="B819" t="str">
            <v>POMACOCHA</v>
          </cell>
        </row>
        <row r="820">
          <cell r="B820" t="str">
            <v>ROSARIO</v>
          </cell>
        </row>
        <row r="821">
          <cell r="B821" t="str">
            <v>LIRCAY</v>
          </cell>
        </row>
        <row r="822">
          <cell r="B822" t="str">
            <v>ANCHONGA</v>
          </cell>
        </row>
        <row r="823">
          <cell r="B823" t="str">
            <v>CALLANMARCA</v>
          </cell>
        </row>
        <row r="824">
          <cell r="B824" t="str">
            <v>CCOCHACCASA</v>
          </cell>
        </row>
        <row r="825">
          <cell r="B825" t="str">
            <v>CHINCHO</v>
          </cell>
        </row>
        <row r="826">
          <cell r="B826" t="str">
            <v>CONGALLA</v>
          </cell>
        </row>
        <row r="827">
          <cell r="B827" t="str">
            <v>HUANCA-HUANCA</v>
          </cell>
        </row>
        <row r="828">
          <cell r="B828" t="str">
            <v>HUAYLLAY GRANDE</v>
          </cell>
        </row>
        <row r="829">
          <cell r="B829" t="str">
            <v>JULCAMARCA</v>
          </cell>
        </row>
        <row r="830">
          <cell r="B830" t="str">
            <v>SAN ANTONIO DE ANTAPARCO</v>
          </cell>
        </row>
        <row r="831">
          <cell r="B831" t="str">
            <v>SANTO TOMAS DE PATA</v>
          </cell>
        </row>
        <row r="832">
          <cell r="B832" t="str">
            <v>SECCLLA</v>
          </cell>
        </row>
        <row r="833">
          <cell r="B833" t="str">
            <v>CASTROVIRREYNA</v>
          </cell>
        </row>
        <row r="834">
          <cell r="B834" t="str">
            <v>ARMA</v>
          </cell>
        </row>
        <row r="835">
          <cell r="B835" t="str">
            <v>AURAHUA</v>
          </cell>
        </row>
        <row r="836">
          <cell r="B836" t="str">
            <v>CAPILLAS</v>
          </cell>
        </row>
        <row r="837">
          <cell r="B837" t="str">
            <v>CHUPAMARCA</v>
          </cell>
        </row>
        <row r="838">
          <cell r="B838" t="str">
            <v>COCAS</v>
          </cell>
        </row>
        <row r="839">
          <cell r="B839" t="str">
            <v>HUACHOS</v>
          </cell>
        </row>
        <row r="840">
          <cell r="B840" t="str">
            <v>HUAMATAMBO</v>
          </cell>
        </row>
        <row r="841">
          <cell r="B841" t="str">
            <v>MOLLEPAMPA</v>
          </cell>
        </row>
        <row r="842">
          <cell r="B842" t="str">
            <v>SAN JUAN</v>
          </cell>
        </row>
        <row r="843">
          <cell r="B843" t="str">
            <v>SANTA ANA</v>
          </cell>
        </row>
        <row r="844">
          <cell r="B844" t="str">
            <v>TANTARA</v>
          </cell>
        </row>
        <row r="845">
          <cell r="B845" t="str">
            <v>TICRAPO</v>
          </cell>
        </row>
        <row r="846">
          <cell r="B846" t="str">
            <v>CHURCAMPA</v>
          </cell>
        </row>
        <row r="847">
          <cell r="B847" t="str">
            <v>ANCO</v>
          </cell>
        </row>
        <row r="848">
          <cell r="B848" t="str">
            <v>CHINCHIHUASI</v>
          </cell>
        </row>
        <row r="849">
          <cell r="B849" t="str">
            <v>EL CARMEN</v>
          </cell>
        </row>
        <row r="850">
          <cell r="B850" t="str">
            <v>LA MERCED</v>
          </cell>
        </row>
        <row r="851">
          <cell r="B851" t="str">
            <v>LOCROJA</v>
          </cell>
        </row>
        <row r="852">
          <cell r="B852" t="str">
            <v>PAUCARBAMBA</v>
          </cell>
        </row>
        <row r="853">
          <cell r="B853" t="str">
            <v>SAN MIGUEL DE MAYOCC</v>
          </cell>
        </row>
        <row r="854">
          <cell r="B854" t="str">
            <v>SAN PEDRO DE CORIS</v>
          </cell>
        </row>
        <row r="855">
          <cell r="B855" t="str">
            <v>PACHAMARCA</v>
          </cell>
        </row>
        <row r="856">
          <cell r="B856" t="str">
            <v>COSME</v>
          </cell>
        </row>
        <row r="857">
          <cell r="B857" t="str">
            <v>HUAYTARA</v>
          </cell>
        </row>
        <row r="858">
          <cell r="B858" t="str">
            <v>AYAVI</v>
          </cell>
        </row>
        <row r="859">
          <cell r="B859" t="str">
            <v>CORDOVA</v>
          </cell>
        </row>
        <row r="860">
          <cell r="B860" t="str">
            <v>HUAYACUNDO ARMA</v>
          </cell>
        </row>
        <row r="861">
          <cell r="B861" t="str">
            <v>LARAMARCA</v>
          </cell>
        </row>
        <row r="862">
          <cell r="B862" t="str">
            <v>OCOYO</v>
          </cell>
        </row>
        <row r="863">
          <cell r="B863" t="str">
            <v>PILPICHACA</v>
          </cell>
        </row>
        <row r="864">
          <cell r="B864" t="str">
            <v>QUERCO</v>
          </cell>
        </row>
        <row r="865">
          <cell r="B865" t="str">
            <v>QUITO-ARMA</v>
          </cell>
        </row>
        <row r="866">
          <cell r="B866" t="str">
            <v>SAN ANTONIO DE CUSICANCHA</v>
          </cell>
        </row>
        <row r="867">
          <cell r="B867" t="str">
            <v>SAN FRANCISCO DE SANGAYAICO</v>
          </cell>
        </row>
        <row r="868">
          <cell r="B868" t="str">
            <v>SAN ISIDRO</v>
          </cell>
        </row>
        <row r="869">
          <cell r="B869" t="str">
            <v>SANTIAGO DE CHOCORVOS</v>
          </cell>
        </row>
        <row r="870">
          <cell r="B870" t="str">
            <v>SANTIAGO DE QUIRAHUARA</v>
          </cell>
        </row>
        <row r="871">
          <cell r="B871" t="str">
            <v>SANTO DOMINGO DE CAPILLAS</v>
          </cell>
        </row>
        <row r="872">
          <cell r="B872" t="str">
            <v>TAMBO</v>
          </cell>
        </row>
        <row r="873">
          <cell r="B873" t="str">
            <v>PAMPAS</v>
          </cell>
        </row>
        <row r="874">
          <cell r="B874" t="str">
            <v>ACOSTAMBO</v>
          </cell>
        </row>
        <row r="875">
          <cell r="B875" t="str">
            <v>ACRAQUIA</v>
          </cell>
        </row>
        <row r="876">
          <cell r="B876" t="str">
            <v>AHUAYCHA</v>
          </cell>
        </row>
        <row r="877">
          <cell r="B877" t="str">
            <v>COLCABAMBA</v>
          </cell>
        </row>
        <row r="878">
          <cell r="B878" t="str">
            <v>DANIEL HERNANDEZ</v>
          </cell>
        </row>
        <row r="879">
          <cell r="B879" t="str">
            <v>HUACHOCOLPA</v>
          </cell>
        </row>
        <row r="880">
          <cell r="B880" t="str">
            <v>HUANDO</v>
          </cell>
        </row>
        <row r="881">
          <cell r="B881" t="str">
            <v>HUARIBAMBA</v>
          </cell>
        </row>
        <row r="882">
          <cell r="B882" t="str">
            <v>ÑAHUIMPUQUIO</v>
          </cell>
        </row>
        <row r="883">
          <cell r="B883" t="str">
            <v>PAZOS</v>
          </cell>
        </row>
        <row r="884">
          <cell r="B884" t="str">
            <v>QUISHUAR</v>
          </cell>
        </row>
        <row r="885">
          <cell r="B885" t="str">
            <v>SALCABAMBA</v>
          </cell>
        </row>
        <row r="886">
          <cell r="B886" t="str">
            <v>SALCAHUASI</v>
          </cell>
        </row>
        <row r="887">
          <cell r="B887" t="str">
            <v>SAN MARCOS DE ROCCHAC</v>
          </cell>
        </row>
        <row r="888">
          <cell r="B888" t="str">
            <v>SURCUBAMBA</v>
          </cell>
        </row>
        <row r="889">
          <cell r="B889" t="str">
            <v>TINTAY PUNCU</v>
          </cell>
        </row>
        <row r="890">
          <cell r="B890" t="str">
            <v>HUANUCO</v>
          </cell>
        </row>
        <row r="891">
          <cell r="B891" t="str">
            <v>AMARILIS</v>
          </cell>
        </row>
        <row r="892">
          <cell r="B892" t="str">
            <v>CHINCHAO</v>
          </cell>
        </row>
        <row r="893">
          <cell r="B893" t="str">
            <v>CHURUBAMBA</v>
          </cell>
        </row>
        <row r="894">
          <cell r="B894" t="str">
            <v>MARGOS</v>
          </cell>
        </row>
        <row r="895">
          <cell r="B895" t="str">
            <v>KICHKI (QUISQUI)</v>
          </cell>
        </row>
        <row r="896">
          <cell r="B896" t="str">
            <v>SAN FRANCISCO DE CAYRAN</v>
          </cell>
        </row>
        <row r="897">
          <cell r="B897" t="str">
            <v>SAN PEDRO DE CHAULAN</v>
          </cell>
        </row>
        <row r="898">
          <cell r="B898" t="str">
            <v>SANTA MARIA DEL VALLE</v>
          </cell>
        </row>
        <row r="899">
          <cell r="B899" t="str">
            <v>YARUMAYO</v>
          </cell>
        </row>
        <row r="900">
          <cell r="B900" t="str">
            <v>PILLCO MARCA</v>
          </cell>
        </row>
        <row r="901">
          <cell r="B901" t="str">
            <v>YACUS</v>
          </cell>
        </row>
        <row r="902">
          <cell r="B902" t="str">
            <v>AMBO</v>
          </cell>
        </row>
        <row r="903">
          <cell r="B903" t="str">
            <v>CAYNA</v>
          </cell>
        </row>
        <row r="904">
          <cell r="B904" t="str">
            <v>COLPAS</v>
          </cell>
        </row>
        <row r="905">
          <cell r="B905" t="str">
            <v>CONCHAMARCA</v>
          </cell>
        </row>
        <row r="906">
          <cell r="B906" t="str">
            <v>HUACAR</v>
          </cell>
        </row>
        <row r="907">
          <cell r="B907" t="str">
            <v>SAN FRANCISCO</v>
          </cell>
        </row>
        <row r="908">
          <cell r="B908" t="str">
            <v>SAN RAFAEL</v>
          </cell>
        </row>
        <row r="909">
          <cell r="B909" t="str">
            <v>TOMAY KICHWA</v>
          </cell>
        </row>
        <row r="910">
          <cell r="B910" t="str">
            <v>LA UNION</v>
          </cell>
        </row>
        <row r="911">
          <cell r="B911" t="str">
            <v>CHUQUIS</v>
          </cell>
        </row>
        <row r="912">
          <cell r="B912" t="str">
            <v>MARIAS</v>
          </cell>
        </row>
        <row r="913">
          <cell r="B913" t="str">
            <v>PACHAS</v>
          </cell>
        </row>
        <row r="914">
          <cell r="B914" t="str">
            <v>QUIVILLA</v>
          </cell>
        </row>
        <row r="915">
          <cell r="B915" t="str">
            <v>RIPAN</v>
          </cell>
        </row>
        <row r="916">
          <cell r="B916" t="str">
            <v>SHUNQUI</v>
          </cell>
        </row>
        <row r="917">
          <cell r="B917" t="str">
            <v>SILLAPATA</v>
          </cell>
        </row>
        <row r="918">
          <cell r="B918" t="str">
            <v>YANAS</v>
          </cell>
        </row>
        <row r="919">
          <cell r="B919" t="str">
            <v>HUACAYBAMBA</v>
          </cell>
        </row>
        <row r="920">
          <cell r="B920" t="str">
            <v>CANCHABAMBA</v>
          </cell>
        </row>
        <row r="921">
          <cell r="B921" t="str">
            <v>COCHABAMBA</v>
          </cell>
        </row>
        <row r="922">
          <cell r="B922" t="str">
            <v>PINRA</v>
          </cell>
        </row>
        <row r="923">
          <cell r="B923" t="str">
            <v>LLATA</v>
          </cell>
        </row>
        <row r="924">
          <cell r="B924" t="str">
            <v>ARANCAY</v>
          </cell>
        </row>
        <row r="925">
          <cell r="B925" t="str">
            <v>CHAVIN DE PARIARCA</v>
          </cell>
        </row>
        <row r="926">
          <cell r="B926" t="str">
            <v>JACAS GRANDE</v>
          </cell>
        </row>
        <row r="927">
          <cell r="B927" t="str">
            <v>JIRCAN</v>
          </cell>
        </row>
        <row r="928">
          <cell r="B928" t="str">
            <v>MIRAFLORES</v>
          </cell>
        </row>
        <row r="929">
          <cell r="B929" t="str">
            <v>MONZON</v>
          </cell>
        </row>
        <row r="930">
          <cell r="B930" t="str">
            <v>PUNCHAO</v>
          </cell>
        </row>
        <row r="931">
          <cell r="B931" t="str">
            <v>PUÑOS</v>
          </cell>
        </row>
        <row r="932">
          <cell r="B932" t="str">
            <v>SINGA</v>
          </cell>
        </row>
        <row r="933">
          <cell r="B933" t="str">
            <v>TANTAMAYO</v>
          </cell>
        </row>
        <row r="934">
          <cell r="B934" t="str">
            <v>RUPA-RUPA</v>
          </cell>
        </row>
        <row r="935">
          <cell r="B935" t="str">
            <v>DANIEL ALOMIAS ROBLES - PUMAHUASI</v>
          </cell>
        </row>
        <row r="936">
          <cell r="B936" t="str">
            <v>HERMILIO VALDIZAN</v>
          </cell>
        </row>
        <row r="937">
          <cell r="B937" t="str">
            <v>JOSE CRESPO Y CASTILLO</v>
          </cell>
        </row>
        <row r="938">
          <cell r="B938" t="str">
            <v>PADRE FELIPE LUYANDO - NARANJILLO</v>
          </cell>
        </row>
        <row r="939">
          <cell r="B939" t="str">
            <v>MARIANO DAMASO BERAUN</v>
          </cell>
        </row>
        <row r="940">
          <cell r="B940" t="str">
            <v>HUACRACHUCO</v>
          </cell>
        </row>
        <row r="941">
          <cell r="B941" t="str">
            <v>CHOLON - SAN PEDRO DE CHONTA</v>
          </cell>
        </row>
        <row r="942">
          <cell r="B942" t="str">
            <v>SAN BUENAVENTURA</v>
          </cell>
        </row>
        <row r="943">
          <cell r="B943" t="str">
            <v>PANAO</v>
          </cell>
        </row>
        <row r="944">
          <cell r="B944" t="str">
            <v>CHAGLLA</v>
          </cell>
        </row>
        <row r="945">
          <cell r="B945" t="str">
            <v>MOLINO</v>
          </cell>
        </row>
        <row r="946">
          <cell r="B946" t="str">
            <v>UMARI</v>
          </cell>
        </row>
        <row r="947">
          <cell r="B947" t="str">
            <v>PUERTO INCA</v>
          </cell>
        </row>
        <row r="948">
          <cell r="B948" t="str">
            <v>CODO DEL POZUZO</v>
          </cell>
        </row>
        <row r="949">
          <cell r="B949" t="str">
            <v>HONORIA</v>
          </cell>
        </row>
        <row r="950">
          <cell r="B950" t="str">
            <v>TOURNAVISTA</v>
          </cell>
        </row>
        <row r="951">
          <cell r="B951" t="str">
            <v>YUYAPICHIS</v>
          </cell>
        </row>
        <row r="952">
          <cell r="B952" t="str">
            <v>LAURICOCHA - JESUS</v>
          </cell>
        </row>
        <row r="953">
          <cell r="B953" t="str">
            <v>BAÑOS</v>
          </cell>
        </row>
        <row r="954">
          <cell r="B954" t="str">
            <v>JIVIA</v>
          </cell>
        </row>
        <row r="955">
          <cell r="B955" t="str">
            <v>QUEROPALCA</v>
          </cell>
        </row>
        <row r="956">
          <cell r="B956" t="str">
            <v>RONDOS</v>
          </cell>
        </row>
        <row r="957">
          <cell r="B957" t="str">
            <v>SAN FRANCISCO DE ASIS</v>
          </cell>
        </row>
        <row r="958">
          <cell r="B958" t="str">
            <v>SAN MIGUEL DE CAURI</v>
          </cell>
        </row>
        <row r="959">
          <cell r="B959" t="str">
            <v>CHAVINILLO</v>
          </cell>
        </row>
        <row r="960">
          <cell r="B960" t="str">
            <v>CAHUAC</v>
          </cell>
        </row>
        <row r="961">
          <cell r="B961" t="str">
            <v>CHACABAMBA</v>
          </cell>
        </row>
        <row r="962">
          <cell r="B962" t="str">
            <v>APARICIO POMARES</v>
          </cell>
        </row>
        <row r="963">
          <cell r="B963" t="str">
            <v>JACAS CHICO</v>
          </cell>
        </row>
        <row r="964">
          <cell r="B964" t="str">
            <v>OBAS</v>
          </cell>
        </row>
        <row r="965">
          <cell r="B965" t="str">
            <v>PAMPAMARCA</v>
          </cell>
        </row>
        <row r="966">
          <cell r="B966" t="str">
            <v>CHORAS</v>
          </cell>
        </row>
        <row r="967">
          <cell r="B967" t="str">
            <v>ICA</v>
          </cell>
        </row>
        <row r="968">
          <cell r="B968" t="str">
            <v>LA TINGUINA</v>
          </cell>
        </row>
        <row r="969">
          <cell r="B969" t="str">
            <v>LOS AQUIJES</v>
          </cell>
        </row>
        <row r="970">
          <cell r="B970" t="str">
            <v>OCUCAJE</v>
          </cell>
        </row>
        <row r="971">
          <cell r="B971" t="str">
            <v>PACHACUTEC</v>
          </cell>
        </row>
        <row r="972">
          <cell r="B972" t="str">
            <v>PARCONA</v>
          </cell>
        </row>
        <row r="973">
          <cell r="B973" t="str">
            <v>PUEBLO NUEVO</v>
          </cell>
        </row>
        <row r="974">
          <cell r="B974" t="str">
            <v>SALAS</v>
          </cell>
        </row>
        <row r="975">
          <cell r="B975" t="str">
            <v>SAN JOSE DE LOS MOLINOS</v>
          </cell>
        </row>
        <row r="976">
          <cell r="B976" t="str">
            <v>SAN JUAN BAUTISTA</v>
          </cell>
        </row>
        <row r="977">
          <cell r="B977" t="str">
            <v>SANTIAGO</v>
          </cell>
        </row>
        <row r="978">
          <cell r="B978" t="str">
            <v>SUBTANJALLA</v>
          </cell>
        </row>
        <row r="979">
          <cell r="B979" t="str">
            <v>TATE</v>
          </cell>
        </row>
        <row r="980">
          <cell r="B980" t="str">
            <v>YAUCA DEL ROSARIO (17)</v>
          </cell>
        </row>
        <row r="981">
          <cell r="B981" t="str">
            <v>CHINCHA ALTA</v>
          </cell>
        </row>
        <row r="982">
          <cell r="B982" t="str">
            <v>ALTO LARAN</v>
          </cell>
        </row>
        <row r="983">
          <cell r="B983" t="str">
            <v>CHAVIN</v>
          </cell>
        </row>
        <row r="984">
          <cell r="B984" t="str">
            <v>CHINCHA BAJA</v>
          </cell>
        </row>
        <row r="985">
          <cell r="B985" t="str">
            <v>EL CARMEN</v>
          </cell>
        </row>
        <row r="986">
          <cell r="B986" t="str">
            <v>GROCIO PRADO</v>
          </cell>
        </row>
        <row r="987">
          <cell r="B987" t="str">
            <v>PUEBLO NUEVO</v>
          </cell>
        </row>
        <row r="988">
          <cell r="B988" t="str">
            <v>SAN JUAN DE YANAC</v>
          </cell>
        </row>
        <row r="989">
          <cell r="B989" t="str">
            <v>SAN PEDRO DE HUACARPANA</v>
          </cell>
        </row>
        <row r="990">
          <cell r="B990" t="str">
            <v>SUNAMPE</v>
          </cell>
        </row>
        <row r="991">
          <cell r="B991" t="str">
            <v>TAMBO DE MORA</v>
          </cell>
        </row>
        <row r="992">
          <cell r="B992" t="str">
            <v>NASCA</v>
          </cell>
        </row>
        <row r="993">
          <cell r="B993" t="str">
            <v>CHANGUILLO</v>
          </cell>
        </row>
        <row r="994">
          <cell r="B994" t="str">
            <v>EL INGENIO</v>
          </cell>
        </row>
        <row r="995">
          <cell r="B995" t="str">
            <v>MARCONA</v>
          </cell>
        </row>
        <row r="996">
          <cell r="B996" t="str">
            <v>VISTA ALEGRE</v>
          </cell>
        </row>
        <row r="997">
          <cell r="B997" t="str">
            <v>PALPA</v>
          </cell>
        </row>
        <row r="998">
          <cell r="B998" t="str">
            <v>LLIPATA</v>
          </cell>
        </row>
        <row r="999">
          <cell r="B999" t="str">
            <v>RIO GRANDE</v>
          </cell>
        </row>
        <row r="1000">
          <cell r="B1000" t="str">
            <v>SANTA CRUZ</v>
          </cell>
        </row>
        <row r="1001">
          <cell r="B1001" t="str">
            <v>TIBILLO</v>
          </cell>
        </row>
        <row r="1002">
          <cell r="B1002" t="str">
            <v>PISCO</v>
          </cell>
        </row>
        <row r="1003">
          <cell r="B1003" t="str">
            <v>HUANCANO</v>
          </cell>
        </row>
        <row r="1004">
          <cell r="B1004" t="str">
            <v>HUMAY</v>
          </cell>
        </row>
        <row r="1005">
          <cell r="B1005" t="str">
            <v>INDEPENDENCIA</v>
          </cell>
        </row>
        <row r="1006">
          <cell r="B1006" t="str">
            <v>PARACAS</v>
          </cell>
        </row>
        <row r="1007">
          <cell r="B1007" t="str">
            <v>SAN ANDRES</v>
          </cell>
        </row>
        <row r="1008">
          <cell r="B1008" t="str">
            <v>SAN CLEMENTE</v>
          </cell>
        </row>
        <row r="1009">
          <cell r="B1009" t="str">
            <v>TUPAC AMARU INCA</v>
          </cell>
        </row>
        <row r="1010">
          <cell r="B1010" t="str">
            <v>HUANCAYO</v>
          </cell>
        </row>
        <row r="1011">
          <cell r="B1011" t="str">
            <v>CARHUACALLANGA</v>
          </cell>
        </row>
        <row r="1012">
          <cell r="B1012" t="str">
            <v>CHACAPAMPA</v>
          </cell>
        </row>
        <row r="1013">
          <cell r="B1013" t="str">
            <v>CHICCHE</v>
          </cell>
        </row>
        <row r="1014">
          <cell r="B1014" t="str">
            <v>CHILCA</v>
          </cell>
        </row>
        <row r="1015">
          <cell r="B1015" t="str">
            <v>CHONGOS ALTO</v>
          </cell>
        </row>
        <row r="1016">
          <cell r="B1016" t="str">
            <v>CHUPURO</v>
          </cell>
        </row>
        <row r="1017">
          <cell r="B1017" t="str">
            <v>COLCA</v>
          </cell>
        </row>
        <row r="1018">
          <cell r="B1018" t="str">
            <v>CULLHUAS</v>
          </cell>
        </row>
        <row r="1019">
          <cell r="B1019" t="str">
            <v>EL TAMBO</v>
          </cell>
        </row>
        <row r="1020">
          <cell r="B1020" t="str">
            <v>HUACRAPUQUIO</v>
          </cell>
        </row>
        <row r="1021">
          <cell r="B1021" t="str">
            <v>HUALHUAS</v>
          </cell>
        </row>
        <row r="1022">
          <cell r="B1022" t="str">
            <v>HUANCAN</v>
          </cell>
        </row>
        <row r="1023">
          <cell r="B1023" t="str">
            <v>HUASICANCHA</v>
          </cell>
        </row>
        <row r="1024">
          <cell r="B1024" t="str">
            <v>HUAYUCACHI</v>
          </cell>
        </row>
        <row r="1025">
          <cell r="B1025" t="str">
            <v>INGENIO</v>
          </cell>
        </row>
        <row r="1026">
          <cell r="B1026" t="str">
            <v>PARIAHUANCA</v>
          </cell>
        </row>
        <row r="1027">
          <cell r="B1027" t="str">
            <v>PILCOMAYO</v>
          </cell>
        </row>
        <row r="1028">
          <cell r="B1028" t="str">
            <v>PUCARA</v>
          </cell>
        </row>
        <row r="1029">
          <cell r="B1029" t="str">
            <v>QUICHUAY</v>
          </cell>
        </row>
        <row r="1030">
          <cell r="B1030" t="str">
            <v>QUILCAS</v>
          </cell>
        </row>
        <row r="1031">
          <cell r="B1031" t="str">
            <v>SAN AGUSTIN DE CAJAS</v>
          </cell>
        </row>
        <row r="1032">
          <cell r="B1032" t="str">
            <v>SAN JERONIMO DE TUNAN</v>
          </cell>
        </row>
        <row r="1033">
          <cell r="B1033" t="str">
            <v>SAÑO</v>
          </cell>
        </row>
        <row r="1034">
          <cell r="B1034" t="str">
            <v>SAPALLANGA</v>
          </cell>
        </row>
        <row r="1035">
          <cell r="B1035" t="str">
            <v>SICAYA</v>
          </cell>
        </row>
        <row r="1036">
          <cell r="B1036" t="str">
            <v>STO. DOMINGO DE ACOBAMBA</v>
          </cell>
        </row>
        <row r="1037">
          <cell r="B1037" t="str">
            <v>VIQUES</v>
          </cell>
        </row>
        <row r="1038">
          <cell r="B1038" t="str">
            <v>CONCEPCION</v>
          </cell>
        </row>
        <row r="1039">
          <cell r="B1039" t="str">
            <v>ACO</v>
          </cell>
        </row>
        <row r="1040">
          <cell r="B1040" t="str">
            <v>ANDAMARCA</v>
          </cell>
        </row>
        <row r="1041">
          <cell r="B1041" t="str">
            <v>CHAMBARA</v>
          </cell>
        </row>
        <row r="1042">
          <cell r="B1042" t="str">
            <v>COCHAS</v>
          </cell>
        </row>
        <row r="1043">
          <cell r="B1043" t="str">
            <v>COMAS</v>
          </cell>
        </row>
        <row r="1044">
          <cell r="B1044" t="str">
            <v>HEROINAS TOLEDO</v>
          </cell>
        </row>
        <row r="1045">
          <cell r="B1045" t="str">
            <v>MANZANARES</v>
          </cell>
        </row>
        <row r="1046">
          <cell r="B1046" t="str">
            <v>MARISCAL CASTILLA</v>
          </cell>
        </row>
        <row r="1047">
          <cell r="B1047" t="str">
            <v>MATAHUASI</v>
          </cell>
        </row>
        <row r="1048">
          <cell r="B1048" t="str">
            <v>MITO</v>
          </cell>
        </row>
        <row r="1049">
          <cell r="B1049" t="str">
            <v>NUEVE DE JULIO</v>
          </cell>
        </row>
        <row r="1050">
          <cell r="B1050" t="str">
            <v>ORCOTUNA</v>
          </cell>
        </row>
        <row r="1051">
          <cell r="B1051" t="str">
            <v>SAN JOSE DE QUERO</v>
          </cell>
        </row>
        <row r="1052">
          <cell r="B1052" t="str">
            <v>SANTA ROSA DE OCOPA</v>
          </cell>
        </row>
        <row r="1053">
          <cell r="B1053" t="str">
            <v>CHANCHAMAYO (La Merced)</v>
          </cell>
        </row>
        <row r="1054">
          <cell r="B1054" t="str">
            <v>PERENE</v>
          </cell>
        </row>
        <row r="1055">
          <cell r="B1055" t="str">
            <v>PICHANAKI</v>
          </cell>
        </row>
        <row r="1056">
          <cell r="B1056" t="str">
            <v>SAN LUIS DE SHUARO</v>
          </cell>
        </row>
        <row r="1057">
          <cell r="B1057" t="str">
            <v>SAN RAMON</v>
          </cell>
        </row>
        <row r="1058">
          <cell r="B1058" t="str">
            <v>VITOC</v>
          </cell>
        </row>
        <row r="1059">
          <cell r="B1059" t="str">
            <v>JAUJA</v>
          </cell>
        </row>
        <row r="1060">
          <cell r="B1060" t="str">
            <v>ACOLLA</v>
          </cell>
        </row>
        <row r="1061">
          <cell r="B1061" t="str">
            <v>APATA</v>
          </cell>
        </row>
        <row r="1062">
          <cell r="B1062" t="str">
            <v>ATAURA</v>
          </cell>
        </row>
        <row r="1063">
          <cell r="B1063" t="str">
            <v>CANCHAYLLO</v>
          </cell>
        </row>
        <row r="1064">
          <cell r="B1064" t="str">
            <v>CURICACA EL ROSARIO</v>
          </cell>
        </row>
        <row r="1065">
          <cell r="B1065" t="str">
            <v>EL MANTARO</v>
          </cell>
        </row>
        <row r="1066">
          <cell r="B1066" t="str">
            <v>HUAMALI</v>
          </cell>
        </row>
        <row r="1067">
          <cell r="B1067" t="str">
            <v>HUARIPAMPA</v>
          </cell>
        </row>
        <row r="1068">
          <cell r="B1068" t="str">
            <v>HUERTAS</v>
          </cell>
        </row>
        <row r="1069">
          <cell r="B1069" t="str">
            <v>JANJAILLO</v>
          </cell>
        </row>
        <row r="1070">
          <cell r="B1070" t="str">
            <v>JULCAN</v>
          </cell>
        </row>
        <row r="1071">
          <cell r="B1071" t="str">
            <v>LEONOR ORDOÑEZ - HUANCANI</v>
          </cell>
        </row>
        <row r="1072">
          <cell r="B1072" t="str">
            <v>LLOCLLAPAMPA</v>
          </cell>
        </row>
        <row r="1073">
          <cell r="B1073" t="str">
            <v>MARCO</v>
          </cell>
        </row>
        <row r="1074">
          <cell r="B1074" t="str">
            <v>MASMA</v>
          </cell>
        </row>
        <row r="1075">
          <cell r="B1075" t="str">
            <v>MASMA CHICCHE</v>
          </cell>
        </row>
        <row r="1076">
          <cell r="B1076" t="str">
            <v>MOLINOS</v>
          </cell>
        </row>
        <row r="1077">
          <cell r="B1077" t="str">
            <v>MONOBAMBA</v>
          </cell>
        </row>
        <row r="1078">
          <cell r="B1078" t="str">
            <v>MUQUI</v>
          </cell>
        </row>
        <row r="1079">
          <cell r="B1079" t="str">
            <v>MUQUIYAUYO</v>
          </cell>
        </row>
        <row r="1080">
          <cell r="B1080" t="str">
            <v>PACA</v>
          </cell>
        </row>
        <row r="1081">
          <cell r="B1081" t="str">
            <v>PACCHA</v>
          </cell>
        </row>
        <row r="1082">
          <cell r="B1082" t="str">
            <v>PANCAN</v>
          </cell>
        </row>
        <row r="1083">
          <cell r="B1083" t="str">
            <v>PARCO</v>
          </cell>
        </row>
        <row r="1084">
          <cell r="B1084" t="str">
            <v>POMACANCHA</v>
          </cell>
        </row>
        <row r="1085">
          <cell r="B1085" t="str">
            <v>RICRAN</v>
          </cell>
        </row>
        <row r="1086">
          <cell r="B1086" t="str">
            <v>SAN LORENZO</v>
          </cell>
        </row>
        <row r="1087">
          <cell r="B1087" t="str">
            <v>SAN PEDRO DE CHUNAN</v>
          </cell>
        </row>
        <row r="1088">
          <cell r="B1088" t="str">
            <v>SAUSA</v>
          </cell>
        </row>
        <row r="1089">
          <cell r="B1089" t="str">
            <v>SINCOS</v>
          </cell>
        </row>
        <row r="1090">
          <cell r="B1090" t="str">
            <v>TUNAN MARCA</v>
          </cell>
        </row>
        <row r="1091">
          <cell r="B1091" t="str">
            <v>YAULI</v>
          </cell>
        </row>
        <row r="1092">
          <cell r="B1092" t="str">
            <v>YAUYOS</v>
          </cell>
        </row>
        <row r="1093">
          <cell r="B1093" t="str">
            <v>JUNIN</v>
          </cell>
        </row>
        <row r="1094">
          <cell r="B1094" t="str">
            <v>CARHUAMAYO</v>
          </cell>
        </row>
        <row r="1095">
          <cell r="B1095" t="str">
            <v>ONDORES</v>
          </cell>
        </row>
        <row r="1096">
          <cell r="B1096" t="str">
            <v>ULCUMAYO</v>
          </cell>
        </row>
        <row r="1097">
          <cell r="B1097" t="str">
            <v>SATIPO</v>
          </cell>
        </row>
        <row r="1098">
          <cell r="B1098" t="str">
            <v>COVIRIALI</v>
          </cell>
        </row>
        <row r="1099">
          <cell r="B1099" t="str">
            <v>LLAYLLA</v>
          </cell>
        </row>
        <row r="1100">
          <cell r="B1100" t="str">
            <v>MAZAMARI</v>
          </cell>
        </row>
        <row r="1101">
          <cell r="B1101" t="str">
            <v>PAMPA HERMOSA</v>
          </cell>
        </row>
        <row r="1102">
          <cell r="B1102" t="str">
            <v>PANGOA</v>
          </cell>
        </row>
        <row r="1103">
          <cell r="B1103" t="str">
            <v>RIO NEGRO</v>
          </cell>
        </row>
        <row r="1104">
          <cell r="B1104" t="str">
            <v>RIO TAMBO</v>
          </cell>
        </row>
        <row r="1105">
          <cell r="B1105" t="str">
            <v>TARMA</v>
          </cell>
        </row>
        <row r="1106">
          <cell r="B1106" t="str">
            <v>ACOBAMBA</v>
          </cell>
        </row>
        <row r="1107">
          <cell r="B1107" t="str">
            <v>HUARICOLCA</v>
          </cell>
        </row>
        <row r="1108">
          <cell r="B1108" t="str">
            <v>HUASAHUASI</v>
          </cell>
        </row>
        <row r="1109">
          <cell r="B1109" t="str">
            <v>LA UNION LETICIA</v>
          </cell>
        </row>
        <row r="1110">
          <cell r="B1110" t="str">
            <v>PALCA</v>
          </cell>
        </row>
        <row r="1111">
          <cell r="B1111" t="str">
            <v>PALCAMAYO</v>
          </cell>
        </row>
        <row r="1112">
          <cell r="B1112" t="str">
            <v>SAN PEDRO DE CAJAS</v>
          </cell>
        </row>
        <row r="1113">
          <cell r="B1113" t="str">
            <v>TAPO</v>
          </cell>
        </row>
        <row r="1114">
          <cell r="B1114" t="str">
            <v>LA OROYA</v>
          </cell>
        </row>
        <row r="1115">
          <cell r="B1115" t="str">
            <v>CHACAPALPA</v>
          </cell>
        </row>
        <row r="1116">
          <cell r="B1116" t="str">
            <v>HUAY-HUAY</v>
          </cell>
        </row>
        <row r="1117">
          <cell r="B1117" t="str">
            <v>MARCAPOMACOCHA</v>
          </cell>
        </row>
        <row r="1118">
          <cell r="B1118" t="str">
            <v>MOROCOCHA</v>
          </cell>
        </row>
        <row r="1119">
          <cell r="B1119" t="str">
            <v>PACCHA</v>
          </cell>
        </row>
        <row r="1120">
          <cell r="B1120" t="str">
            <v>SANTA BARBARA D.CARHUACAY</v>
          </cell>
        </row>
        <row r="1121">
          <cell r="B1121" t="str">
            <v>SANTA ROSA DE SACCO</v>
          </cell>
        </row>
        <row r="1122">
          <cell r="B1122" t="str">
            <v>SUITUCANCHA</v>
          </cell>
        </row>
        <row r="1123">
          <cell r="B1123" t="str">
            <v>YAULI</v>
          </cell>
        </row>
        <row r="1124">
          <cell r="B1124" t="str">
            <v>CHUPACA</v>
          </cell>
        </row>
        <row r="1125">
          <cell r="B1125" t="str">
            <v>AHUAC</v>
          </cell>
        </row>
        <row r="1126">
          <cell r="B1126" t="str">
            <v>CHONGOS BAJO</v>
          </cell>
        </row>
        <row r="1127">
          <cell r="B1127" t="str">
            <v>HUACHAC</v>
          </cell>
        </row>
        <row r="1128">
          <cell r="B1128" t="str">
            <v>HUAMANCACA CHICO</v>
          </cell>
        </row>
        <row r="1129">
          <cell r="B1129" t="str">
            <v>SAN JUAN DE ISCOS</v>
          </cell>
        </row>
        <row r="1130">
          <cell r="B1130" t="str">
            <v>SAN JUAN DE JARPA</v>
          </cell>
        </row>
        <row r="1131">
          <cell r="B1131" t="str">
            <v>TRES DE DICIEMBRE</v>
          </cell>
        </row>
        <row r="1132">
          <cell r="B1132" t="str">
            <v>YANACANCHA</v>
          </cell>
        </row>
        <row r="1133">
          <cell r="B1133" t="str">
            <v>TRUJILLO</v>
          </cell>
        </row>
        <row r="1134">
          <cell r="B1134" t="str">
            <v>EL PORVENIR</v>
          </cell>
        </row>
        <row r="1135">
          <cell r="B1135" t="str">
            <v>FLORENCIA DE MORA</v>
          </cell>
        </row>
        <row r="1136">
          <cell r="B1136" t="str">
            <v>HUANCHACO</v>
          </cell>
        </row>
        <row r="1137">
          <cell r="B1137" t="str">
            <v>LA ESPERANZA</v>
          </cell>
        </row>
        <row r="1138">
          <cell r="B1138" t="str">
            <v>LAREDO</v>
          </cell>
        </row>
        <row r="1139">
          <cell r="B1139" t="str">
            <v>MOCHE</v>
          </cell>
        </row>
        <row r="1140">
          <cell r="B1140" t="str">
            <v>POROTO</v>
          </cell>
        </row>
        <row r="1141">
          <cell r="B1141" t="str">
            <v>SALAVERRY</v>
          </cell>
        </row>
        <row r="1142">
          <cell r="B1142" t="str">
            <v>SIMBAL</v>
          </cell>
        </row>
        <row r="1143">
          <cell r="B1143" t="str">
            <v>VICTOR LARCO HERRERA</v>
          </cell>
        </row>
        <row r="1144">
          <cell r="B1144" t="str">
            <v>ASCOPE</v>
          </cell>
        </row>
        <row r="1145">
          <cell r="B1145" t="str">
            <v>CHICAMA</v>
          </cell>
        </row>
        <row r="1146">
          <cell r="B1146" t="str">
            <v>CHOCOPE</v>
          </cell>
        </row>
        <row r="1147">
          <cell r="B1147" t="str">
            <v>MAGDALENA DE CAO</v>
          </cell>
        </row>
        <row r="1148">
          <cell r="B1148" t="str">
            <v>PAIJAN</v>
          </cell>
        </row>
        <row r="1149">
          <cell r="B1149" t="str">
            <v>RAZURI</v>
          </cell>
        </row>
        <row r="1150">
          <cell r="B1150" t="str">
            <v>SANTIAGO DE CAO</v>
          </cell>
        </row>
        <row r="1151">
          <cell r="B1151" t="str">
            <v>CASA GRANDE</v>
          </cell>
        </row>
        <row r="1152">
          <cell r="B1152" t="str">
            <v>BOLIVAR</v>
          </cell>
        </row>
        <row r="1153">
          <cell r="B1153" t="str">
            <v>BAMBAMARCA</v>
          </cell>
        </row>
        <row r="1154">
          <cell r="B1154" t="str">
            <v>NUEVO CONDORMARCA</v>
          </cell>
        </row>
        <row r="1155">
          <cell r="B1155" t="str">
            <v>LONGOTEA</v>
          </cell>
        </row>
        <row r="1156">
          <cell r="B1156" t="str">
            <v>UCHUMARCA</v>
          </cell>
        </row>
        <row r="1157">
          <cell r="B1157" t="str">
            <v>UCUNCHA</v>
          </cell>
        </row>
        <row r="1158">
          <cell r="B1158" t="str">
            <v>CHEPEN</v>
          </cell>
        </row>
        <row r="1159">
          <cell r="B1159" t="str">
            <v>PACANGA</v>
          </cell>
        </row>
        <row r="1160">
          <cell r="B1160" t="str">
            <v>PUEBLO NUEVO</v>
          </cell>
        </row>
        <row r="1161">
          <cell r="B1161" t="str">
            <v>JULCAN</v>
          </cell>
        </row>
        <row r="1162">
          <cell r="B1162" t="str">
            <v>CALAMARCA</v>
          </cell>
        </row>
        <row r="1163">
          <cell r="B1163" t="str">
            <v>CARABAMBA</v>
          </cell>
        </row>
        <row r="1164">
          <cell r="B1164" t="str">
            <v>HUASO</v>
          </cell>
        </row>
        <row r="1165">
          <cell r="B1165" t="str">
            <v>OTUZCO</v>
          </cell>
        </row>
        <row r="1166">
          <cell r="B1166" t="str">
            <v>AGALLPAMPA - PUERTO TERRESTRE</v>
          </cell>
        </row>
        <row r="1167">
          <cell r="B1167" t="str">
            <v>CHARAT</v>
          </cell>
        </row>
        <row r="1168">
          <cell r="B1168" t="str">
            <v>HUARANCHAL</v>
          </cell>
        </row>
        <row r="1169">
          <cell r="B1169" t="str">
            <v>LA CUESTA</v>
          </cell>
        </row>
        <row r="1170">
          <cell r="B1170" t="str">
            <v>MACHE</v>
          </cell>
        </row>
        <row r="1171">
          <cell r="B1171" t="str">
            <v>PARANDAY</v>
          </cell>
        </row>
        <row r="1172">
          <cell r="B1172" t="str">
            <v>SALPO</v>
          </cell>
        </row>
        <row r="1173">
          <cell r="B1173" t="str">
            <v>SINSICAP</v>
          </cell>
        </row>
        <row r="1174">
          <cell r="B1174" t="str">
            <v>USQUIL</v>
          </cell>
        </row>
        <row r="1175">
          <cell r="B1175" t="str">
            <v>SAN PEDRO DE LLOC</v>
          </cell>
        </row>
        <row r="1176">
          <cell r="B1176" t="str">
            <v>GUADALUPE</v>
          </cell>
        </row>
        <row r="1177">
          <cell r="B1177" t="str">
            <v>JEQUETEPEQUE</v>
          </cell>
        </row>
        <row r="1178">
          <cell r="B1178" t="str">
            <v>PACASMAYO</v>
          </cell>
        </row>
        <row r="1179">
          <cell r="B1179" t="str">
            <v>SAN JOSE</v>
          </cell>
        </row>
        <row r="1180">
          <cell r="B1180" t="str">
            <v>TAYABAMBA</v>
          </cell>
        </row>
        <row r="1181">
          <cell r="B1181" t="str">
            <v>BULDIBUYO</v>
          </cell>
        </row>
        <row r="1182">
          <cell r="B1182" t="str">
            <v>CHILLIA</v>
          </cell>
        </row>
        <row r="1183">
          <cell r="B1183" t="str">
            <v>HUANCASPATA</v>
          </cell>
        </row>
        <row r="1184">
          <cell r="B1184" t="str">
            <v>HUAYLILLAS</v>
          </cell>
        </row>
        <row r="1185">
          <cell r="B1185" t="str">
            <v>HUAYO</v>
          </cell>
        </row>
        <row r="1186">
          <cell r="B1186" t="str">
            <v>ONGON</v>
          </cell>
        </row>
        <row r="1187">
          <cell r="B1187" t="str">
            <v>PARCOY</v>
          </cell>
        </row>
        <row r="1188">
          <cell r="B1188" t="str">
            <v>PATAZ</v>
          </cell>
        </row>
        <row r="1189">
          <cell r="B1189" t="str">
            <v>PIAS</v>
          </cell>
        </row>
        <row r="1190">
          <cell r="B1190" t="str">
            <v>SANTIAGO DE CHALLAS</v>
          </cell>
        </row>
        <row r="1191">
          <cell r="B1191" t="str">
            <v>TAURIJA</v>
          </cell>
        </row>
        <row r="1192">
          <cell r="B1192" t="str">
            <v>URPAY</v>
          </cell>
        </row>
        <row r="1193">
          <cell r="B1193" t="str">
            <v>HUAMACHUCO</v>
          </cell>
        </row>
        <row r="1194">
          <cell r="B1194" t="str">
            <v>CHUGAY</v>
          </cell>
        </row>
        <row r="1195">
          <cell r="B1195" t="str">
            <v>COCHORCO</v>
          </cell>
        </row>
        <row r="1196">
          <cell r="B1196" t="str">
            <v>CURGOS</v>
          </cell>
        </row>
        <row r="1197">
          <cell r="B1197" t="str">
            <v>MARCABAL</v>
          </cell>
        </row>
        <row r="1198">
          <cell r="B1198" t="str">
            <v>SANAGORAN</v>
          </cell>
        </row>
        <row r="1199">
          <cell r="B1199" t="str">
            <v>SARIN</v>
          </cell>
        </row>
        <row r="1200">
          <cell r="B1200" t="str">
            <v>SARTIMBAMBA</v>
          </cell>
        </row>
        <row r="1201">
          <cell r="B1201" t="str">
            <v>SANTIAGO DE CHUCO</v>
          </cell>
        </row>
        <row r="1202">
          <cell r="B1202" t="str">
            <v>ANGASMARCA</v>
          </cell>
        </row>
        <row r="1203">
          <cell r="B1203" t="str">
            <v>CACHICADAN</v>
          </cell>
        </row>
        <row r="1204">
          <cell r="B1204" t="str">
            <v>MOLLEBAMBA</v>
          </cell>
        </row>
        <row r="1205">
          <cell r="B1205" t="str">
            <v>MOLLEPATA</v>
          </cell>
        </row>
        <row r="1206">
          <cell r="B1206" t="str">
            <v>QUIRUVILCA</v>
          </cell>
        </row>
        <row r="1207">
          <cell r="B1207" t="str">
            <v>SANTA CRUZ DE CHUCA</v>
          </cell>
        </row>
        <row r="1208">
          <cell r="B1208" t="str">
            <v>SITABAMBA</v>
          </cell>
        </row>
        <row r="1209">
          <cell r="B1209" t="str">
            <v>CASCAS</v>
          </cell>
        </row>
        <row r="1210">
          <cell r="B1210" t="str">
            <v>LUCMA</v>
          </cell>
        </row>
        <row r="1211">
          <cell r="B1211" t="str">
            <v>MARMOT</v>
          </cell>
        </row>
        <row r="1212">
          <cell r="B1212" t="str">
            <v>SAYAPULLO</v>
          </cell>
        </row>
        <row r="1213">
          <cell r="B1213" t="str">
            <v>VIRU</v>
          </cell>
        </row>
        <row r="1214">
          <cell r="B1214" t="str">
            <v>CHAO</v>
          </cell>
        </row>
        <row r="1215">
          <cell r="B1215" t="str">
            <v>GUADALUPITO</v>
          </cell>
        </row>
        <row r="1216">
          <cell r="B1216" t="str">
            <v>CHICLAYO</v>
          </cell>
        </row>
        <row r="1217">
          <cell r="B1217" t="str">
            <v>CHONGOYAPE</v>
          </cell>
        </row>
        <row r="1218">
          <cell r="B1218" t="str">
            <v>ETEN</v>
          </cell>
        </row>
        <row r="1219">
          <cell r="B1219" t="str">
            <v>PUERTO ETEN</v>
          </cell>
        </row>
        <row r="1220">
          <cell r="B1220" t="str">
            <v>JOSE LEONARDO ORTIZ</v>
          </cell>
        </row>
        <row r="1221">
          <cell r="B1221" t="str">
            <v>LA VICTORIA</v>
          </cell>
        </row>
        <row r="1222">
          <cell r="B1222" t="str">
            <v>LAGUNAS - MOCUPE</v>
          </cell>
        </row>
        <row r="1223">
          <cell r="B1223" t="str">
            <v>MONSEFU</v>
          </cell>
        </row>
        <row r="1224">
          <cell r="B1224" t="str">
            <v>NUEVA ARICA</v>
          </cell>
        </row>
        <row r="1225">
          <cell r="B1225" t="str">
            <v>OYOTUN</v>
          </cell>
        </row>
        <row r="1226">
          <cell r="B1226" t="str">
            <v>PICSI</v>
          </cell>
        </row>
        <row r="1227">
          <cell r="B1227" t="str">
            <v>PIMENTEL</v>
          </cell>
        </row>
        <row r="1228">
          <cell r="B1228" t="str">
            <v>REQUE</v>
          </cell>
        </row>
        <row r="1229">
          <cell r="B1229" t="str">
            <v>SANTA ROSA</v>
          </cell>
        </row>
        <row r="1230">
          <cell r="B1230" t="str">
            <v>SAÑA</v>
          </cell>
        </row>
        <row r="1231">
          <cell r="B1231" t="str">
            <v>CAYALTI</v>
          </cell>
        </row>
        <row r="1232">
          <cell r="B1232" t="str">
            <v>PATAPO</v>
          </cell>
        </row>
        <row r="1233">
          <cell r="B1233" t="str">
            <v>POMALCA</v>
          </cell>
        </row>
        <row r="1234">
          <cell r="B1234" t="str">
            <v>PUCALA</v>
          </cell>
        </row>
        <row r="1235">
          <cell r="B1235" t="str">
            <v>TUMAN</v>
          </cell>
        </row>
        <row r="1236">
          <cell r="B1236" t="str">
            <v>FERREÑAFE</v>
          </cell>
        </row>
        <row r="1237">
          <cell r="B1237" t="str">
            <v>CAÑARIS</v>
          </cell>
        </row>
        <row r="1238">
          <cell r="B1238" t="str">
            <v>INCAHUASI</v>
          </cell>
        </row>
        <row r="1239">
          <cell r="B1239" t="str">
            <v>MANUEL ANTONIO MESONES MU</v>
          </cell>
        </row>
        <row r="1240">
          <cell r="B1240" t="str">
            <v>PITIPO</v>
          </cell>
        </row>
        <row r="1241">
          <cell r="B1241" t="str">
            <v>PUEBLO NUEVO</v>
          </cell>
        </row>
        <row r="1242">
          <cell r="B1242" t="str">
            <v>LAMBAYEQUE</v>
          </cell>
        </row>
        <row r="1243">
          <cell r="B1243" t="str">
            <v>CHOCHOPE</v>
          </cell>
        </row>
        <row r="1244">
          <cell r="B1244" t="str">
            <v>ILLIMO</v>
          </cell>
        </row>
        <row r="1245">
          <cell r="B1245" t="str">
            <v>JAYANCA</v>
          </cell>
        </row>
        <row r="1246">
          <cell r="B1246" t="str">
            <v>MOCHUMI</v>
          </cell>
        </row>
        <row r="1247">
          <cell r="B1247" t="str">
            <v>MORROPE</v>
          </cell>
        </row>
        <row r="1248">
          <cell r="B1248" t="str">
            <v>MOTUPE</v>
          </cell>
        </row>
        <row r="1249">
          <cell r="B1249" t="str">
            <v>OLMOS</v>
          </cell>
        </row>
        <row r="1250">
          <cell r="B1250" t="str">
            <v>PACORA</v>
          </cell>
        </row>
        <row r="1251">
          <cell r="B1251" t="str">
            <v>SALAS</v>
          </cell>
        </row>
        <row r="1252">
          <cell r="B1252" t="str">
            <v>SAN JOSE</v>
          </cell>
        </row>
        <row r="1253">
          <cell r="B1253" t="str">
            <v>TUCUME</v>
          </cell>
        </row>
        <row r="1254">
          <cell r="B1254" t="str">
            <v>LIMA - CERCADO</v>
          </cell>
        </row>
        <row r="1255">
          <cell r="B1255" t="str">
            <v>ANCON</v>
          </cell>
        </row>
        <row r="1256">
          <cell r="B1256" t="str">
            <v>ATE - (ATE VITARTE)</v>
          </cell>
        </row>
        <row r="1257">
          <cell r="B1257" t="str">
            <v>BARRANCO</v>
          </cell>
        </row>
        <row r="1258">
          <cell r="B1258" t="str">
            <v>BREÑA</v>
          </cell>
        </row>
        <row r="1259">
          <cell r="B1259" t="str">
            <v>CARABAYLLO</v>
          </cell>
        </row>
        <row r="1260">
          <cell r="B1260" t="str">
            <v>CHACLACAYO</v>
          </cell>
        </row>
        <row r="1261">
          <cell r="B1261" t="str">
            <v>CHORRILLOS</v>
          </cell>
        </row>
        <row r="1262">
          <cell r="B1262" t="str">
            <v>CIENEGUILLA</v>
          </cell>
        </row>
        <row r="1263">
          <cell r="B1263" t="str">
            <v>COMAS</v>
          </cell>
        </row>
        <row r="1264">
          <cell r="B1264" t="str">
            <v>EL AGUSTINO</v>
          </cell>
        </row>
        <row r="1265">
          <cell r="B1265" t="str">
            <v>INDEPENDENCIA</v>
          </cell>
        </row>
        <row r="1266">
          <cell r="B1266" t="str">
            <v>JESUS MARIA</v>
          </cell>
        </row>
        <row r="1267">
          <cell r="B1267" t="str">
            <v>LA MOLINA</v>
          </cell>
        </row>
        <row r="1268">
          <cell r="B1268" t="str">
            <v>LA VICTORIA</v>
          </cell>
        </row>
        <row r="1269">
          <cell r="B1269" t="str">
            <v>LINCE</v>
          </cell>
        </row>
        <row r="1270">
          <cell r="B1270" t="str">
            <v>LOS OLIVOS</v>
          </cell>
        </row>
        <row r="1271">
          <cell r="B1271" t="str">
            <v>LURIGANCHO - CHOSICA</v>
          </cell>
        </row>
        <row r="1272">
          <cell r="B1272" t="str">
            <v>LURIN</v>
          </cell>
        </row>
        <row r="1273">
          <cell r="B1273" t="str">
            <v>MAGDALENA DEL MAR</v>
          </cell>
        </row>
        <row r="1274">
          <cell r="B1274" t="str">
            <v>PUEBLO LIBRE - MAGDALENA VIEJA</v>
          </cell>
        </row>
        <row r="1275">
          <cell r="B1275" t="str">
            <v>MIRAFLORES</v>
          </cell>
        </row>
        <row r="1276">
          <cell r="B1276" t="str">
            <v>PACHACAMAC</v>
          </cell>
        </row>
        <row r="1277">
          <cell r="B1277" t="str">
            <v>PUCUSANA</v>
          </cell>
        </row>
        <row r="1278">
          <cell r="B1278" t="str">
            <v>PUENTE PIEDRA</v>
          </cell>
        </row>
        <row r="1279">
          <cell r="B1279" t="str">
            <v>PUNTA HERMOSA</v>
          </cell>
        </row>
        <row r="1280">
          <cell r="B1280" t="str">
            <v>PUNTA NEGRA</v>
          </cell>
        </row>
        <row r="1281">
          <cell r="B1281" t="str">
            <v>RIMAC</v>
          </cell>
        </row>
        <row r="1282">
          <cell r="B1282" t="str">
            <v>SAN BARTOLO</v>
          </cell>
        </row>
        <row r="1283">
          <cell r="B1283" t="str">
            <v>SAN BORJA</v>
          </cell>
        </row>
        <row r="1284">
          <cell r="B1284" t="str">
            <v>SAN ISIDRO</v>
          </cell>
        </row>
        <row r="1285">
          <cell r="B1285" t="str">
            <v>SAN JUAN DE LURIGANCHO</v>
          </cell>
        </row>
        <row r="1286">
          <cell r="B1286" t="str">
            <v>SAN JUAN DE MIRAFLORES</v>
          </cell>
        </row>
        <row r="1287">
          <cell r="B1287" t="str">
            <v>SAN LUIS</v>
          </cell>
        </row>
        <row r="1288">
          <cell r="B1288" t="str">
            <v>SAN MARTIN DE PORRES</v>
          </cell>
        </row>
        <row r="1289">
          <cell r="B1289" t="str">
            <v>SAN MIGUEL</v>
          </cell>
        </row>
        <row r="1290">
          <cell r="B1290" t="str">
            <v>SANTA ANITA</v>
          </cell>
        </row>
        <row r="1291">
          <cell r="B1291" t="str">
            <v>SANTA MARIA DEL MAR</v>
          </cell>
        </row>
        <row r="1292">
          <cell r="B1292" t="str">
            <v>SANTA ROSA</v>
          </cell>
        </row>
        <row r="1293">
          <cell r="B1293" t="str">
            <v>SANTIAGO DE SURCO</v>
          </cell>
        </row>
        <row r="1294">
          <cell r="B1294" t="str">
            <v>SURQUILLO</v>
          </cell>
        </row>
        <row r="1295">
          <cell r="B1295" t="str">
            <v>VILLA EL SALVADOR</v>
          </cell>
        </row>
        <row r="1296">
          <cell r="B1296" t="str">
            <v>VILLA MARIA DEL TRIUNFO</v>
          </cell>
        </row>
        <row r="1297">
          <cell r="B1297" t="str">
            <v>BARRANCA</v>
          </cell>
        </row>
        <row r="1298">
          <cell r="B1298" t="str">
            <v>PARAMONGA</v>
          </cell>
        </row>
        <row r="1299">
          <cell r="B1299" t="str">
            <v>PATIVILCA</v>
          </cell>
        </row>
        <row r="1300">
          <cell r="B1300" t="str">
            <v>SUPE PUEBLO</v>
          </cell>
        </row>
        <row r="1301">
          <cell r="B1301" t="str">
            <v>SUPE PUERTO</v>
          </cell>
        </row>
        <row r="1302">
          <cell r="B1302" t="str">
            <v>CAJATAMBO</v>
          </cell>
        </row>
        <row r="1303">
          <cell r="B1303" t="str">
            <v>SAN JERONIMO DE COPA</v>
          </cell>
        </row>
        <row r="1304">
          <cell r="B1304" t="str">
            <v>GORGOR</v>
          </cell>
        </row>
        <row r="1305">
          <cell r="B1305" t="str">
            <v>HUANCAPON</v>
          </cell>
        </row>
        <row r="1306">
          <cell r="B1306" t="str">
            <v>MANAS</v>
          </cell>
        </row>
        <row r="1307">
          <cell r="B1307" t="str">
            <v>CANTA</v>
          </cell>
        </row>
        <row r="1308">
          <cell r="B1308" t="str">
            <v>ARAHUAY</v>
          </cell>
        </row>
        <row r="1309">
          <cell r="B1309" t="str">
            <v>HUAMANTANGA</v>
          </cell>
        </row>
        <row r="1310">
          <cell r="B1310" t="str">
            <v>HUAROS</v>
          </cell>
        </row>
        <row r="1311">
          <cell r="B1311" t="str">
            <v>LACHAQUI</v>
          </cell>
        </row>
        <row r="1312">
          <cell r="B1312" t="str">
            <v>SAN BUENAVENTURA</v>
          </cell>
        </row>
        <row r="1313">
          <cell r="B1313" t="str">
            <v>SANTA ROSA DE QUIVES</v>
          </cell>
        </row>
        <row r="1314">
          <cell r="B1314" t="str">
            <v>SAN VICENTE DE CANETE</v>
          </cell>
        </row>
        <row r="1315">
          <cell r="B1315" t="str">
            <v>ASIA</v>
          </cell>
        </row>
        <row r="1316">
          <cell r="B1316" t="str">
            <v>CALANGO</v>
          </cell>
        </row>
        <row r="1317">
          <cell r="B1317" t="str">
            <v>CERRO AZUL</v>
          </cell>
        </row>
        <row r="1318">
          <cell r="B1318" t="str">
            <v>CHILCA</v>
          </cell>
        </row>
        <row r="1319">
          <cell r="B1319" t="str">
            <v>COAYLLO</v>
          </cell>
        </row>
        <row r="1320">
          <cell r="B1320" t="str">
            <v>IMPERIAL</v>
          </cell>
        </row>
        <row r="1321">
          <cell r="B1321" t="str">
            <v>LUNAHUANA</v>
          </cell>
        </row>
        <row r="1322">
          <cell r="B1322" t="str">
            <v>MALA</v>
          </cell>
        </row>
        <row r="1323">
          <cell r="B1323" t="str">
            <v>NUEVO IMPERIAL</v>
          </cell>
        </row>
        <row r="1324">
          <cell r="B1324" t="str">
            <v>PACARAN</v>
          </cell>
        </row>
        <row r="1325">
          <cell r="B1325" t="str">
            <v>QUILMANA</v>
          </cell>
        </row>
        <row r="1326">
          <cell r="B1326" t="str">
            <v>SAN ANTONIO</v>
          </cell>
        </row>
        <row r="1327">
          <cell r="B1327" t="str">
            <v>SAN LUIS</v>
          </cell>
        </row>
        <row r="1328">
          <cell r="B1328" t="str">
            <v>SANTA CRUZ DE FLORES</v>
          </cell>
        </row>
        <row r="1329">
          <cell r="B1329" t="str">
            <v>ZUÑIGA</v>
          </cell>
        </row>
        <row r="1330">
          <cell r="B1330" t="str">
            <v>HUARAL</v>
          </cell>
        </row>
        <row r="1331">
          <cell r="B1331" t="str">
            <v>ATAVILLOS ALTO</v>
          </cell>
        </row>
        <row r="1332">
          <cell r="B1332" t="str">
            <v>ATAVILLOS BAJO</v>
          </cell>
        </row>
        <row r="1333">
          <cell r="B1333" t="str">
            <v>AUCALLAMA</v>
          </cell>
        </row>
        <row r="1334">
          <cell r="B1334" t="str">
            <v>CHANCAY</v>
          </cell>
        </row>
        <row r="1335">
          <cell r="B1335" t="str">
            <v>IHUARI</v>
          </cell>
        </row>
        <row r="1336">
          <cell r="B1336" t="str">
            <v>LAMPIAN</v>
          </cell>
        </row>
        <row r="1337">
          <cell r="B1337" t="str">
            <v>PACARAOS</v>
          </cell>
        </row>
        <row r="1338">
          <cell r="B1338" t="str">
            <v>SAN MIGUEL DE ACOS</v>
          </cell>
        </row>
        <row r="1339">
          <cell r="B1339" t="str">
            <v>SANTA CRUZ DE ANDAMARCA</v>
          </cell>
        </row>
        <row r="1340">
          <cell r="B1340" t="str">
            <v>SUMBILCA</v>
          </cell>
        </row>
        <row r="1341">
          <cell r="B1341" t="str">
            <v>VEINTISIETE DE NOVIEMBRE</v>
          </cell>
        </row>
        <row r="1342">
          <cell r="B1342" t="str">
            <v>MATUCANA</v>
          </cell>
        </row>
        <row r="1343">
          <cell r="B1343" t="str">
            <v>ANTIOQUIA</v>
          </cell>
        </row>
        <row r="1344">
          <cell r="B1344" t="str">
            <v>CALLAHUANCA</v>
          </cell>
        </row>
        <row r="1345">
          <cell r="B1345" t="str">
            <v>CARAMPOMA</v>
          </cell>
        </row>
        <row r="1346">
          <cell r="B1346" t="str">
            <v>CHICLA</v>
          </cell>
        </row>
        <row r="1347">
          <cell r="B1347" t="str">
            <v>SAN JOSE DE LOS CHORRILLOS -"CUENCA"</v>
          </cell>
        </row>
        <row r="1348">
          <cell r="B1348" t="str">
            <v>HUACHUPAMPA</v>
          </cell>
        </row>
        <row r="1349">
          <cell r="B1349" t="str">
            <v>HUANZA</v>
          </cell>
        </row>
        <row r="1350">
          <cell r="B1350" t="str">
            <v>HUAROCHIRI</v>
          </cell>
        </row>
        <row r="1351">
          <cell r="B1351" t="str">
            <v>LAHUAYTAMBO</v>
          </cell>
        </row>
        <row r="1352">
          <cell r="B1352" t="str">
            <v>LANGA</v>
          </cell>
        </row>
        <row r="1353">
          <cell r="B1353" t="str">
            <v>LARAOS</v>
          </cell>
        </row>
        <row r="1354">
          <cell r="B1354" t="str">
            <v>MARIATANA</v>
          </cell>
        </row>
        <row r="1355">
          <cell r="B1355" t="str">
            <v>RICARDO PALMA</v>
          </cell>
        </row>
        <row r="1356">
          <cell r="B1356" t="str">
            <v>SAN ANDRES DE TUPICOCHA</v>
          </cell>
        </row>
        <row r="1357">
          <cell r="B1357" t="str">
            <v>SAN ANTONIO</v>
          </cell>
        </row>
        <row r="1358">
          <cell r="B1358" t="str">
            <v>SAN BARTOLOME</v>
          </cell>
        </row>
        <row r="1359">
          <cell r="B1359" t="str">
            <v>SAN DAMIAN</v>
          </cell>
        </row>
        <row r="1360">
          <cell r="B1360" t="str">
            <v>SAN JUAN DE IRIS</v>
          </cell>
        </row>
        <row r="1361">
          <cell r="B1361" t="str">
            <v>SAN JUAN DE TANTARANCHE</v>
          </cell>
        </row>
        <row r="1362">
          <cell r="B1362" t="str">
            <v>SAN LORENZO DE QUINTI</v>
          </cell>
        </row>
        <row r="1363">
          <cell r="B1363" t="str">
            <v>SAN MATEO</v>
          </cell>
        </row>
        <row r="1364">
          <cell r="B1364" t="str">
            <v>SAN MATEO DE OTAO</v>
          </cell>
        </row>
        <row r="1365">
          <cell r="B1365" t="str">
            <v>SAN PEDRO DE CASTA</v>
          </cell>
        </row>
        <row r="1366">
          <cell r="B1366" t="str">
            <v>SAN PEDRO DE HUANCAYRE</v>
          </cell>
        </row>
        <row r="1367">
          <cell r="B1367" t="str">
            <v>SANGALLAYA</v>
          </cell>
        </row>
        <row r="1368">
          <cell r="B1368" t="str">
            <v>SANTA CRUZ DE COCACHACRA</v>
          </cell>
        </row>
        <row r="1369">
          <cell r="B1369" t="str">
            <v>SANTA EULALIA</v>
          </cell>
        </row>
        <row r="1370">
          <cell r="B1370" t="str">
            <v>SANTIAGO DE ANCHUCAYA</v>
          </cell>
        </row>
        <row r="1371">
          <cell r="B1371" t="str">
            <v>SANTIAGO DE TUNA</v>
          </cell>
        </row>
        <row r="1372">
          <cell r="B1372" t="str">
            <v>SANTO DGO.DE LOS OLLEROS</v>
          </cell>
        </row>
        <row r="1373">
          <cell r="B1373" t="str">
            <v>SAN JERONIMO DE SURCO</v>
          </cell>
        </row>
        <row r="1374">
          <cell r="B1374" t="str">
            <v>HUAURA - HUACHO</v>
          </cell>
        </row>
        <row r="1375">
          <cell r="B1375" t="str">
            <v>AMBAR</v>
          </cell>
        </row>
        <row r="1376">
          <cell r="B1376" t="str">
            <v>CARQUIN</v>
          </cell>
        </row>
        <row r="1377">
          <cell r="B1377" t="str">
            <v>CHECRAS</v>
          </cell>
        </row>
        <row r="1378">
          <cell r="B1378" t="str">
            <v>HUALMAY</v>
          </cell>
        </row>
        <row r="1379">
          <cell r="B1379" t="str">
            <v>HUAURA</v>
          </cell>
        </row>
        <row r="1380">
          <cell r="B1380" t="str">
            <v>LEONCIO PRADO</v>
          </cell>
        </row>
        <row r="1381">
          <cell r="B1381" t="str">
            <v>PACCHO</v>
          </cell>
        </row>
        <row r="1382">
          <cell r="B1382" t="str">
            <v>SANTA LEONOR</v>
          </cell>
        </row>
        <row r="1383">
          <cell r="B1383" t="str">
            <v>SANTA MARIA</v>
          </cell>
        </row>
        <row r="1384">
          <cell r="B1384" t="str">
            <v>SAYAN</v>
          </cell>
        </row>
        <row r="1385">
          <cell r="B1385" t="str">
            <v>VEGUETA</v>
          </cell>
        </row>
        <row r="1386">
          <cell r="B1386" t="str">
            <v>OYON</v>
          </cell>
        </row>
        <row r="1387">
          <cell r="B1387" t="str">
            <v>ANDAJES</v>
          </cell>
        </row>
        <row r="1388">
          <cell r="B1388" t="str">
            <v>CAUJUL</v>
          </cell>
        </row>
        <row r="1389">
          <cell r="B1389" t="str">
            <v>COCHAMARCA</v>
          </cell>
        </row>
        <row r="1390">
          <cell r="B1390" t="str">
            <v>NAVAN</v>
          </cell>
        </row>
        <row r="1391">
          <cell r="B1391" t="str">
            <v>PACHANGARA</v>
          </cell>
        </row>
        <row r="1392">
          <cell r="B1392" t="str">
            <v>YAUYOS</v>
          </cell>
        </row>
        <row r="1393">
          <cell r="B1393" t="str">
            <v>ALIS</v>
          </cell>
        </row>
        <row r="1394">
          <cell r="B1394" t="str">
            <v>AYAUCA</v>
          </cell>
        </row>
        <row r="1395">
          <cell r="B1395" t="str">
            <v>AYAVIRI</v>
          </cell>
        </row>
        <row r="1396">
          <cell r="B1396" t="str">
            <v>AZANGARO</v>
          </cell>
        </row>
        <row r="1397">
          <cell r="B1397" t="str">
            <v>CACRA</v>
          </cell>
        </row>
        <row r="1398">
          <cell r="B1398" t="str">
            <v>CARANIA</v>
          </cell>
        </row>
        <row r="1399">
          <cell r="B1399" t="str">
            <v>CATAHUASI</v>
          </cell>
        </row>
        <row r="1400">
          <cell r="B1400" t="str">
            <v>CHOCOS</v>
          </cell>
        </row>
        <row r="1401">
          <cell r="B1401" t="str">
            <v>COCHAS</v>
          </cell>
        </row>
        <row r="1402">
          <cell r="B1402" t="str">
            <v>COLONIA</v>
          </cell>
        </row>
        <row r="1403">
          <cell r="B1403" t="str">
            <v>HONGOS</v>
          </cell>
        </row>
        <row r="1404">
          <cell r="B1404" t="str">
            <v>HUAMPARA</v>
          </cell>
        </row>
        <row r="1405">
          <cell r="B1405" t="str">
            <v>HUANCAYA</v>
          </cell>
        </row>
        <row r="1406">
          <cell r="B1406" t="str">
            <v>HUANGASCAR</v>
          </cell>
        </row>
        <row r="1407">
          <cell r="B1407" t="str">
            <v>HUANTAN</v>
          </cell>
        </row>
        <row r="1408">
          <cell r="B1408" t="str">
            <v>HUAÑEC</v>
          </cell>
        </row>
        <row r="1409">
          <cell r="B1409" t="str">
            <v>LARAOS</v>
          </cell>
        </row>
        <row r="1410">
          <cell r="B1410" t="str">
            <v>LINCHA</v>
          </cell>
        </row>
        <row r="1411">
          <cell r="B1411" t="str">
            <v>MADEAN</v>
          </cell>
        </row>
        <row r="1412">
          <cell r="B1412" t="str">
            <v>MIRAFLORES</v>
          </cell>
        </row>
        <row r="1413">
          <cell r="B1413" t="str">
            <v>OMAS</v>
          </cell>
        </row>
        <row r="1414">
          <cell r="B1414" t="str">
            <v>PUTINZA - SAN LORENZO DE PUTINZA</v>
          </cell>
        </row>
        <row r="1415">
          <cell r="B1415" t="str">
            <v>QUINCHES</v>
          </cell>
        </row>
        <row r="1416">
          <cell r="B1416" t="str">
            <v>QUINOCAY</v>
          </cell>
        </row>
        <row r="1417">
          <cell r="B1417" t="str">
            <v>SAN JOAQUIN</v>
          </cell>
        </row>
        <row r="1418">
          <cell r="B1418" t="str">
            <v>SAN PEDRO DE PILAS</v>
          </cell>
        </row>
        <row r="1419">
          <cell r="B1419" t="str">
            <v>TANTA</v>
          </cell>
        </row>
        <row r="1420">
          <cell r="B1420" t="str">
            <v>TAURIPAMPA</v>
          </cell>
        </row>
        <row r="1421">
          <cell r="B1421" t="str">
            <v>TOMAS</v>
          </cell>
        </row>
        <row r="1422">
          <cell r="B1422" t="str">
            <v>TUPE</v>
          </cell>
        </row>
        <row r="1423">
          <cell r="B1423" t="str">
            <v>VINAC</v>
          </cell>
        </row>
        <row r="1424">
          <cell r="B1424" t="str">
            <v>VITIS</v>
          </cell>
        </row>
        <row r="1425">
          <cell r="B1425" t="str">
            <v>IQUITOS</v>
          </cell>
        </row>
        <row r="1426">
          <cell r="B1426" t="str">
            <v>ALTO NANAY</v>
          </cell>
        </row>
        <row r="1427">
          <cell r="B1427" t="str">
            <v>FERNANDO LORES - TAMSHIYACU</v>
          </cell>
        </row>
        <row r="1428">
          <cell r="B1428" t="str">
            <v>INDIANA</v>
          </cell>
        </row>
        <row r="1429">
          <cell r="B1429" t="str">
            <v>LAS AMAZONAS</v>
          </cell>
        </row>
        <row r="1430">
          <cell r="B1430" t="str">
            <v>MAZAN</v>
          </cell>
        </row>
        <row r="1431">
          <cell r="B1431" t="str">
            <v>NAPO - SANTA CLOTILDE</v>
          </cell>
        </row>
        <row r="1432">
          <cell r="B1432" t="str">
            <v>PUNCHANA</v>
          </cell>
        </row>
        <row r="1433">
          <cell r="B1433" t="str">
            <v>PUTUMAYO - EL ESTRECHO</v>
          </cell>
        </row>
        <row r="1434">
          <cell r="B1434" t="str">
            <v>TORRES CAUSANA - CABO PANTOJA</v>
          </cell>
        </row>
        <row r="1435">
          <cell r="B1435" t="str">
            <v>BELEN</v>
          </cell>
        </row>
        <row r="1436">
          <cell r="B1436" t="str">
            <v>SAN JUAN BAUTISTA</v>
          </cell>
        </row>
        <row r="1437">
          <cell r="B1437" t="str">
            <v>TENIENTE MANUEL CLAVERO</v>
          </cell>
        </row>
        <row r="1438">
          <cell r="B1438" t="str">
            <v>YURIMAGUAS</v>
          </cell>
        </row>
        <row r="1439">
          <cell r="B1439" t="str">
            <v>BALSAPUERTO</v>
          </cell>
        </row>
        <row r="1440">
          <cell r="B1440" t="str">
            <v>BARRANCA</v>
          </cell>
        </row>
        <row r="1441">
          <cell r="B1441" t="str">
            <v>CAHUAPANAS</v>
          </cell>
        </row>
        <row r="1442">
          <cell r="B1442" t="str">
            <v>JEBEROS</v>
          </cell>
        </row>
        <row r="1443">
          <cell r="B1443" t="str">
            <v>LAGUNAS</v>
          </cell>
        </row>
        <row r="1444">
          <cell r="B1444" t="str">
            <v>MANSERICHE</v>
          </cell>
        </row>
        <row r="1445">
          <cell r="B1445" t="str">
            <v>MORONA</v>
          </cell>
        </row>
        <row r="1446">
          <cell r="B1446" t="str">
            <v>PASTAZA - ANDOAS</v>
          </cell>
        </row>
        <row r="1447">
          <cell r="B1447" t="str">
            <v>ANDOAS</v>
          </cell>
        </row>
        <row r="1448">
          <cell r="B1448" t="str">
            <v>SANTA CRUZ</v>
          </cell>
        </row>
        <row r="1449">
          <cell r="B1449" t="str">
            <v>TENIENTE CESAR LOPEZ ROJA - SHUCUSH YACU</v>
          </cell>
        </row>
        <row r="1450">
          <cell r="B1450" t="str">
            <v>NAUTA</v>
          </cell>
        </row>
        <row r="1451">
          <cell r="B1451" t="str">
            <v>PARINARI</v>
          </cell>
        </row>
        <row r="1452">
          <cell r="B1452" t="str">
            <v>TIGRE</v>
          </cell>
        </row>
        <row r="1453">
          <cell r="B1453" t="str">
            <v>TROMPETEROS</v>
          </cell>
        </row>
        <row r="1454">
          <cell r="B1454" t="str">
            <v>URARINAS - MAYPUCO</v>
          </cell>
        </row>
        <row r="1455">
          <cell r="B1455" t="str">
            <v>RAMON CASTILLA - CABALLOCOCHA</v>
          </cell>
        </row>
        <row r="1456">
          <cell r="B1456" t="str">
            <v>PEVAS</v>
          </cell>
        </row>
        <row r="1457">
          <cell r="B1457" t="str">
            <v>YAVARI - ISLANDIA</v>
          </cell>
        </row>
        <row r="1458">
          <cell r="B1458" t="str">
            <v>SAN PABLO</v>
          </cell>
        </row>
        <row r="1459">
          <cell r="B1459" t="str">
            <v>REQUENA</v>
          </cell>
        </row>
        <row r="1460">
          <cell r="B1460" t="str">
            <v>ALTO TAPICHE</v>
          </cell>
        </row>
        <row r="1461">
          <cell r="B1461" t="str">
            <v>CAPELO</v>
          </cell>
        </row>
        <row r="1462">
          <cell r="B1462" t="str">
            <v>EMILIO SAN MARTIN</v>
          </cell>
        </row>
        <row r="1463">
          <cell r="B1463" t="str">
            <v>MAQUIA</v>
          </cell>
        </row>
        <row r="1464">
          <cell r="B1464" t="str">
            <v>PUINAHUA</v>
          </cell>
        </row>
        <row r="1465">
          <cell r="B1465" t="str">
            <v>SAPUENA - BAGAZAN</v>
          </cell>
        </row>
        <row r="1466">
          <cell r="B1466" t="str">
            <v>SOPLIN CURINGA</v>
          </cell>
        </row>
        <row r="1467">
          <cell r="B1467" t="str">
            <v>TAPICHE</v>
          </cell>
        </row>
        <row r="1468">
          <cell r="B1468" t="str">
            <v>JENARO HERRERA</v>
          </cell>
        </row>
        <row r="1469">
          <cell r="B1469" t="str">
            <v>YAQUERANA</v>
          </cell>
        </row>
        <row r="1470">
          <cell r="B1470" t="str">
            <v>CONTAMANA</v>
          </cell>
        </row>
        <row r="1471">
          <cell r="B1471" t="str">
            <v>INAHUAYA</v>
          </cell>
        </row>
        <row r="1472">
          <cell r="B1472" t="str">
            <v>PADRE MARQUEZ</v>
          </cell>
        </row>
        <row r="1473">
          <cell r="B1473" t="str">
            <v>PAMPA HERMOSA</v>
          </cell>
        </row>
        <row r="1474">
          <cell r="B1474" t="str">
            <v>SARAYACU</v>
          </cell>
        </row>
        <row r="1475">
          <cell r="B1475" t="str">
            <v>VARGAS GUERRA - ORELLANA</v>
          </cell>
        </row>
        <row r="1476">
          <cell r="B1476" t="str">
            <v>TAMBOPATA - PUERTO MALDONADO</v>
          </cell>
        </row>
        <row r="1477">
          <cell r="B1477" t="str">
            <v>INAMBARI - MAZUCO</v>
          </cell>
        </row>
        <row r="1478">
          <cell r="B1478" t="str">
            <v>LAS PIEDRAS - PLANCHON</v>
          </cell>
        </row>
        <row r="1479">
          <cell r="B1479" t="str">
            <v>LABERINTO - ROSARIO DE LABERINTO</v>
          </cell>
        </row>
        <row r="1480">
          <cell r="B1480" t="str">
            <v>MANU - SALVACIÓN</v>
          </cell>
        </row>
        <row r="1481">
          <cell r="B1481" t="str">
            <v>FITZCARRALD - BOCAMANU</v>
          </cell>
        </row>
        <row r="1482">
          <cell r="B1482" t="str">
            <v>MADRE DE DIOS - BOCA DE COLORADO</v>
          </cell>
        </row>
        <row r="1483">
          <cell r="B1483" t="str">
            <v>HUEPETUHE</v>
          </cell>
        </row>
        <row r="1484">
          <cell r="B1484" t="str">
            <v>IÑAPARI</v>
          </cell>
        </row>
        <row r="1485">
          <cell r="B1485" t="str">
            <v>IBERIA</v>
          </cell>
        </row>
        <row r="1486">
          <cell r="B1486" t="str">
            <v>TAHUAMANU - ALERTA</v>
          </cell>
        </row>
        <row r="1487">
          <cell r="B1487" t="str">
            <v>MOQUEGUA</v>
          </cell>
        </row>
        <row r="1488">
          <cell r="B1488" t="str">
            <v>CARUMAS</v>
          </cell>
        </row>
        <row r="1489">
          <cell r="B1489" t="str">
            <v>CUCHUMBAYA</v>
          </cell>
        </row>
        <row r="1490">
          <cell r="B1490" t="str">
            <v>SAMEGUA</v>
          </cell>
        </row>
        <row r="1491">
          <cell r="B1491" t="str">
            <v>SAN CRISTOBAL - CALACOA</v>
          </cell>
        </row>
        <row r="1492">
          <cell r="B1492" t="str">
            <v>TORATA</v>
          </cell>
        </row>
        <row r="1493">
          <cell r="B1493" t="str">
            <v>OMATE</v>
          </cell>
        </row>
        <row r="1494">
          <cell r="B1494" t="str">
            <v>CHOJATA</v>
          </cell>
        </row>
        <row r="1495">
          <cell r="B1495" t="str">
            <v>COALAQUE</v>
          </cell>
        </row>
        <row r="1496">
          <cell r="B1496" t="str">
            <v>ICHUÑA</v>
          </cell>
        </row>
        <row r="1497">
          <cell r="B1497" t="str">
            <v>LA CAPILLA</v>
          </cell>
        </row>
        <row r="1498">
          <cell r="B1498" t="str">
            <v>LLOQUE</v>
          </cell>
        </row>
        <row r="1499">
          <cell r="B1499" t="str">
            <v>MATALAQUE</v>
          </cell>
        </row>
        <row r="1500">
          <cell r="B1500" t="str">
            <v>PUQUINA</v>
          </cell>
        </row>
        <row r="1501">
          <cell r="B1501" t="str">
            <v>QUINISTAQUILLAS</v>
          </cell>
        </row>
        <row r="1502">
          <cell r="B1502" t="str">
            <v>UBINAS</v>
          </cell>
        </row>
        <row r="1503">
          <cell r="B1503" t="str">
            <v>YUNGA</v>
          </cell>
        </row>
        <row r="1504">
          <cell r="B1504" t="str">
            <v>ILO</v>
          </cell>
        </row>
        <row r="1505">
          <cell r="B1505" t="str">
            <v>EL ALGARROBAL</v>
          </cell>
        </row>
        <row r="1506">
          <cell r="B1506" t="str">
            <v>PACOCHA - CESAR VALLEJO</v>
          </cell>
        </row>
        <row r="1507">
          <cell r="B1507" t="str">
            <v>CERRO DE PASCO - CHAUPIMARCA</v>
          </cell>
        </row>
        <row r="1508">
          <cell r="B1508" t="str">
            <v>HUACHON</v>
          </cell>
        </row>
        <row r="1509">
          <cell r="B1509" t="str">
            <v>HUARIACA</v>
          </cell>
        </row>
        <row r="1510">
          <cell r="B1510" t="str">
            <v>HUAYLLAY</v>
          </cell>
        </row>
        <row r="1511">
          <cell r="B1511" t="str">
            <v>NINACACA</v>
          </cell>
        </row>
        <row r="1512">
          <cell r="B1512" t="str">
            <v>PALLANCHACRA</v>
          </cell>
        </row>
        <row r="1513">
          <cell r="B1513" t="str">
            <v>PAUCARTAMBO</v>
          </cell>
        </row>
        <row r="1514">
          <cell r="B1514" t="str">
            <v>SAN FRANCISCO DE ASIS DE YARUSYACAN - YARUSYACAN</v>
          </cell>
        </row>
        <row r="1515">
          <cell r="B1515" t="str">
            <v>SIMON BOLIVAR - SAN ANTONIO DE RANCAS</v>
          </cell>
        </row>
        <row r="1516">
          <cell r="B1516" t="str">
            <v>TICLACAYAN</v>
          </cell>
        </row>
        <row r="1517">
          <cell r="B1517" t="str">
            <v>TINYAHUARCO</v>
          </cell>
        </row>
        <row r="1518">
          <cell r="B1518" t="str">
            <v>VICCO</v>
          </cell>
        </row>
        <row r="1519">
          <cell r="B1519" t="str">
            <v>YANACANCHA</v>
          </cell>
        </row>
        <row r="1520">
          <cell r="B1520" t="str">
            <v>YANAHUANCA</v>
          </cell>
        </row>
        <row r="1521">
          <cell r="B1521" t="str">
            <v>CHACAYAN</v>
          </cell>
        </row>
        <row r="1522">
          <cell r="B1522" t="str">
            <v>GOYLLARISQUIZGA</v>
          </cell>
        </row>
        <row r="1523">
          <cell r="B1523" t="str">
            <v>PAUCAR</v>
          </cell>
        </row>
        <row r="1524">
          <cell r="B1524" t="str">
            <v>SAN PEDRO DE PILLAO</v>
          </cell>
        </row>
        <row r="1525">
          <cell r="B1525" t="str">
            <v>SANTA ANA DE TUSI</v>
          </cell>
        </row>
        <row r="1526">
          <cell r="B1526" t="str">
            <v>TAPUC</v>
          </cell>
        </row>
        <row r="1527">
          <cell r="B1527" t="str">
            <v>VILCABAMBA</v>
          </cell>
        </row>
        <row r="1528">
          <cell r="B1528" t="str">
            <v>OXAPAMPA</v>
          </cell>
        </row>
        <row r="1529">
          <cell r="B1529" t="str">
            <v>CHONTABAMBA</v>
          </cell>
        </row>
        <row r="1530">
          <cell r="B1530" t="str">
            <v>HUANCABAMBA</v>
          </cell>
        </row>
        <row r="1531">
          <cell r="B1531" t="str">
            <v>PALCAZU - ISCOZACIN</v>
          </cell>
        </row>
        <row r="1532">
          <cell r="B1532" t="str">
            <v>POZUZO</v>
          </cell>
        </row>
        <row r="1533">
          <cell r="B1533" t="str">
            <v>PUERTO BERMUDEZ</v>
          </cell>
        </row>
        <row r="1534">
          <cell r="B1534" t="str">
            <v>VILLA RICA</v>
          </cell>
        </row>
        <row r="1535">
          <cell r="B1535" t="str">
            <v>CONSTITUCION</v>
          </cell>
        </row>
        <row r="1536">
          <cell r="B1536" t="str">
            <v>PIURA</v>
          </cell>
        </row>
        <row r="1537">
          <cell r="B1537" t="str">
            <v>CASTILLA</v>
          </cell>
        </row>
        <row r="1538">
          <cell r="B1538" t="str">
            <v>CATACAOS</v>
          </cell>
        </row>
        <row r="1539">
          <cell r="B1539" t="str">
            <v>CURA MORI - CUCUNGARA</v>
          </cell>
        </row>
        <row r="1540">
          <cell r="B1540" t="str">
            <v>EL TALLAN - SINCHAO</v>
          </cell>
        </row>
        <row r="1541">
          <cell r="B1541" t="str">
            <v>LA ARENA</v>
          </cell>
        </row>
        <row r="1542">
          <cell r="B1542" t="str">
            <v>LA UNION</v>
          </cell>
        </row>
        <row r="1543">
          <cell r="B1543" t="str">
            <v>DE LAS LOMAS</v>
          </cell>
        </row>
        <row r="1544">
          <cell r="B1544" t="str">
            <v>TAMBO GRANDE</v>
          </cell>
        </row>
        <row r="1545">
          <cell r="B1545" t="str">
            <v>AYABACA</v>
          </cell>
        </row>
        <row r="1546">
          <cell r="B1546" t="str">
            <v>FRIAS</v>
          </cell>
        </row>
        <row r="1547">
          <cell r="B1547" t="str">
            <v>JILILI</v>
          </cell>
        </row>
        <row r="1548">
          <cell r="B1548" t="str">
            <v>LAGUNAS</v>
          </cell>
        </row>
        <row r="1549">
          <cell r="B1549" t="str">
            <v>MONTERO</v>
          </cell>
        </row>
        <row r="1550">
          <cell r="B1550" t="str">
            <v>PACAIPAMPA</v>
          </cell>
        </row>
        <row r="1551">
          <cell r="B1551" t="str">
            <v>PAIMAS</v>
          </cell>
        </row>
        <row r="1552">
          <cell r="B1552" t="str">
            <v>SAPILLICA</v>
          </cell>
        </row>
        <row r="1553">
          <cell r="B1553" t="str">
            <v>SICCHEZ - LA LOMA</v>
          </cell>
        </row>
        <row r="1554">
          <cell r="B1554" t="str">
            <v>SUYO</v>
          </cell>
        </row>
        <row r="1555">
          <cell r="B1555" t="str">
            <v>HUANCABAMBA</v>
          </cell>
        </row>
        <row r="1556">
          <cell r="B1556" t="str">
            <v>CANCHAQUE</v>
          </cell>
        </row>
        <row r="1557">
          <cell r="B1557" t="str">
            <v>EL CARMEN DE LA FRONTERA</v>
          </cell>
        </row>
        <row r="1558">
          <cell r="B1558" t="str">
            <v>HUARMACA</v>
          </cell>
        </row>
        <row r="1559">
          <cell r="B1559" t="str">
            <v>LALAQUIZ - CENTRO CIVICO EL TUNAL</v>
          </cell>
        </row>
        <row r="1560">
          <cell r="B1560" t="str">
            <v>SAN MIGUEL DE EL FAIQUE</v>
          </cell>
        </row>
        <row r="1561">
          <cell r="B1561" t="str">
            <v>SONDOR</v>
          </cell>
        </row>
        <row r="1562">
          <cell r="B1562" t="str">
            <v>SONDORILLO</v>
          </cell>
        </row>
        <row r="1563">
          <cell r="B1563" t="str">
            <v>CHULUCANAS</v>
          </cell>
        </row>
        <row r="1564">
          <cell r="B1564" t="str">
            <v>BUENOS AIRES - PICOTA</v>
          </cell>
        </row>
        <row r="1565">
          <cell r="B1565" t="str">
            <v>CHALACO</v>
          </cell>
        </row>
        <row r="1566">
          <cell r="B1566" t="str">
            <v>LA MATANZA</v>
          </cell>
        </row>
        <row r="1567">
          <cell r="B1567" t="str">
            <v>MORROPON</v>
          </cell>
        </row>
        <row r="1568">
          <cell r="B1568" t="str">
            <v>SALITRAL</v>
          </cell>
        </row>
        <row r="1569">
          <cell r="B1569" t="str">
            <v>SAN JUAN DE BIGOTE</v>
          </cell>
        </row>
        <row r="1570">
          <cell r="B1570" t="str">
            <v>SANTA CATALINA DE MOSSA</v>
          </cell>
        </row>
        <row r="1571">
          <cell r="B1571" t="str">
            <v>SANTO DOMINGO</v>
          </cell>
        </row>
        <row r="1572">
          <cell r="B1572" t="str">
            <v>YAMANGO</v>
          </cell>
        </row>
        <row r="1573">
          <cell r="B1573" t="str">
            <v>PAITA</v>
          </cell>
        </row>
        <row r="1574">
          <cell r="B1574" t="str">
            <v>AMOTAPE</v>
          </cell>
        </row>
        <row r="1575">
          <cell r="B1575" t="str">
            <v>EL ARENAL</v>
          </cell>
        </row>
        <row r="1576">
          <cell r="B1576" t="str">
            <v>DE COLAN</v>
          </cell>
        </row>
        <row r="1577">
          <cell r="B1577" t="str">
            <v>LA HUACA (VILLA SANTA ANA - LA HUACA)</v>
          </cell>
        </row>
        <row r="1578">
          <cell r="B1578" t="str">
            <v>TAMARINDO</v>
          </cell>
        </row>
        <row r="1579">
          <cell r="B1579" t="str">
            <v>VICHAYAL</v>
          </cell>
        </row>
        <row r="1580">
          <cell r="B1580" t="str">
            <v>SULLANA</v>
          </cell>
        </row>
        <row r="1581">
          <cell r="B1581" t="str">
            <v>BELLAVISTA</v>
          </cell>
        </row>
        <row r="1582">
          <cell r="B1582" t="str">
            <v>IGNACIO ESCUDERO</v>
          </cell>
        </row>
        <row r="1583">
          <cell r="B1583" t="str">
            <v>LANCONES</v>
          </cell>
        </row>
        <row r="1584">
          <cell r="B1584" t="str">
            <v>MARCAVELICA</v>
          </cell>
        </row>
        <row r="1585">
          <cell r="B1585" t="str">
            <v>MIGUEL CHECA</v>
          </cell>
        </row>
        <row r="1586">
          <cell r="B1586" t="str">
            <v>QUERECOTILLO</v>
          </cell>
        </row>
        <row r="1587">
          <cell r="B1587" t="str">
            <v>SALITRAL</v>
          </cell>
        </row>
        <row r="1588">
          <cell r="B1588" t="str">
            <v>PARIÑAS</v>
          </cell>
        </row>
        <row r="1589">
          <cell r="B1589" t="str">
            <v>EL ALTO</v>
          </cell>
        </row>
        <row r="1590">
          <cell r="B1590" t="str">
            <v>LA BREA</v>
          </cell>
        </row>
        <row r="1591">
          <cell r="B1591" t="str">
            <v>LOBITOS</v>
          </cell>
        </row>
        <row r="1592">
          <cell r="B1592" t="str">
            <v>LOS ORGANOS</v>
          </cell>
        </row>
        <row r="1593">
          <cell r="B1593" t="str">
            <v>MANCORA</v>
          </cell>
        </row>
        <row r="1594">
          <cell r="B1594" t="str">
            <v>SECHURA</v>
          </cell>
        </row>
        <row r="1595">
          <cell r="B1595" t="str">
            <v>BELLAVISTA DE LA UNION</v>
          </cell>
        </row>
        <row r="1596">
          <cell r="B1596" t="str">
            <v>BERNAL</v>
          </cell>
        </row>
        <row r="1597">
          <cell r="B1597" t="str">
            <v>CRISTO NOS VALGA</v>
          </cell>
        </row>
        <row r="1598">
          <cell r="B1598" t="str">
            <v>VICE</v>
          </cell>
        </row>
        <row r="1599">
          <cell r="B1599" t="str">
            <v>RINCONADA LLICUAR</v>
          </cell>
        </row>
        <row r="1600">
          <cell r="B1600" t="str">
            <v>PUNO</v>
          </cell>
        </row>
        <row r="1601">
          <cell r="B1601" t="str">
            <v>ACORA</v>
          </cell>
        </row>
        <row r="1602">
          <cell r="B1602" t="str">
            <v>AMANTANI</v>
          </cell>
        </row>
        <row r="1603">
          <cell r="B1603" t="str">
            <v>ATUNCOLLA</v>
          </cell>
        </row>
        <row r="1604">
          <cell r="B1604" t="str">
            <v>CAPACHICA</v>
          </cell>
        </row>
        <row r="1605">
          <cell r="B1605" t="str">
            <v>CHUCUITO</v>
          </cell>
        </row>
        <row r="1606">
          <cell r="B1606" t="str">
            <v>COATA</v>
          </cell>
        </row>
        <row r="1607">
          <cell r="B1607" t="str">
            <v>HUATA</v>
          </cell>
        </row>
        <row r="1608">
          <cell r="B1608" t="str">
            <v>MAÑAZO</v>
          </cell>
        </row>
        <row r="1609">
          <cell r="B1609" t="str">
            <v>PAUCARCOLLA</v>
          </cell>
        </row>
        <row r="1610">
          <cell r="B1610" t="str">
            <v>PICHACANI - LARAQUERI</v>
          </cell>
        </row>
        <row r="1611">
          <cell r="B1611" t="str">
            <v>PLATERIA</v>
          </cell>
        </row>
        <row r="1612">
          <cell r="B1612" t="str">
            <v>SAN ANTONIO - SAN ANTONIO DE ESQUILAC</v>
          </cell>
        </row>
        <row r="1613">
          <cell r="B1613" t="str">
            <v>TIQUILLACA</v>
          </cell>
        </row>
        <row r="1614">
          <cell r="B1614" t="str">
            <v>VILQUE</v>
          </cell>
        </row>
        <row r="1615">
          <cell r="B1615" t="str">
            <v>AZANGARO</v>
          </cell>
        </row>
        <row r="1616">
          <cell r="B1616" t="str">
            <v>ACHAYA</v>
          </cell>
        </row>
        <row r="1617">
          <cell r="B1617" t="str">
            <v>ARAPA</v>
          </cell>
        </row>
        <row r="1618">
          <cell r="B1618" t="str">
            <v>ASILLO</v>
          </cell>
        </row>
        <row r="1619">
          <cell r="B1619" t="str">
            <v>CAMINACA</v>
          </cell>
        </row>
        <row r="1620">
          <cell r="B1620" t="str">
            <v>CHUPA</v>
          </cell>
        </row>
        <row r="1621">
          <cell r="B1621" t="str">
            <v>JOSE DOMINGO CHOQUEHUANCA - ESTACION DE PUCARA</v>
          </cell>
        </row>
        <row r="1622">
          <cell r="B1622" t="str">
            <v>MUÑANI</v>
          </cell>
        </row>
        <row r="1623">
          <cell r="B1623" t="str">
            <v>POTONI</v>
          </cell>
        </row>
        <row r="1624">
          <cell r="B1624" t="str">
            <v>SAMAN</v>
          </cell>
        </row>
        <row r="1625">
          <cell r="B1625" t="str">
            <v>SAN ANTON</v>
          </cell>
        </row>
        <row r="1626">
          <cell r="B1626" t="str">
            <v>SAN JOSE</v>
          </cell>
        </row>
        <row r="1627">
          <cell r="B1627" t="str">
            <v>SAN JUAN DE SALINAS</v>
          </cell>
        </row>
        <row r="1628">
          <cell r="B1628" t="str">
            <v>SANTIAGO DE PUPUJA</v>
          </cell>
        </row>
        <row r="1629">
          <cell r="B1629" t="str">
            <v>TIRAPATA</v>
          </cell>
        </row>
        <row r="1630">
          <cell r="B1630" t="str">
            <v>MACUSANI</v>
          </cell>
        </row>
        <row r="1631">
          <cell r="B1631" t="str">
            <v>AJOYANI</v>
          </cell>
        </row>
        <row r="1632">
          <cell r="B1632" t="str">
            <v>AYAPATA</v>
          </cell>
        </row>
        <row r="1633">
          <cell r="B1633" t="str">
            <v>COASA</v>
          </cell>
        </row>
        <row r="1634">
          <cell r="B1634" t="str">
            <v>CORANI</v>
          </cell>
        </row>
        <row r="1635">
          <cell r="B1635" t="str">
            <v>CRUCERO</v>
          </cell>
        </row>
        <row r="1636">
          <cell r="B1636" t="str">
            <v>ITUATA</v>
          </cell>
        </row>
        <row r="1637">
          <cell r="B1637" t="str">
            <v>OLLACHEA</v>
          </cell>
        </row>
        <row r="1638">
          <cell r="B1638" t="str">
            <v>SAN GABAN - LANLACUNI BAJO</v>
          </cell>
        </row>
        <row r="1639">
          <cell r="B1639" t="str">
            <v>USICAYOS</v>
          </cell>
        </row>
        <row r="1640">
          <cell r="B1640" t="str">
            <v>JULI</v>
          </cell>
        </row>
        <row r="1641">
          <cell r="B1641" t="str">
            <v>DESAGUADERO</v>
          </cell>
        </row>
        <row r="1642">
          <cell r="B1642" t="str">
            <v>HUACULLANI</v>
          </cell>
        </row>
        <row r="1643">
          <cell r="B1643" t="str">
            <v>KELLUYO</v>
          </cell>
        </row>
        <row r="1644">
          <cell r="B1644" t="str">
            <v>PISACOMA</v>
          </cell>
        </row>
        <row r="1645">
          <cell r="B1645" t="str">
            <v>POMATA</v>
          </cell>
        </row>
        <row r="1646">
          <cell r="B1646" t="str">
            <v>ZEPITA</v>
          </cell>
        </row>
        <row r="1647">
          <cell r="B1647" t="str">
            <v>ILAVE</v>
          </cell>
        </row>
        <row r="1648">
          <cell r="B1648" t="str">
            <v>CAPAZO</v>
          </cell>
        </row>
        <row r="1649">
          <cell r="B1649" t="str">
            <v>PILCUYO</v>
          </cell>
        </row>
        <row r="1650">
          <cell r="B1650" t="str">
            <v>SANTA ROSA - MAZOCRUZ</v>
          </cell>
        </row>
        <row r="1651">
          <cell r="B1651" t="str">
            <v>CONDURIRI</v>
          </cell>
        </row>
        <row r="1652">
          <cell r="B1652" t="str">
            <v>HUANCANE</v>
          </cell>
        </row>
        <row r="1653">
          <cell r="B1653" t="str">
            <v>COJATA</v>
          </cell>
        </row>
        <row r="1654">
          <cell r="B1654" t="str">
            <v>HUATASANI</v>
          </cell>
        </row>
        <row r="1655">
          <cell r="B1655" t="str">
            <v>INCHUPALLA</v>
          </cell>
        </row>
        <row r="1656">
          <cell r="B1656" t="str">
            <v>PUSI</v>
          </cell>
        </row>
        <row r="1657">
          <cell r="B1657" t="str">
            <v>ROSASPATA</v>
          </cell>
        </row>
        <row r="1658">
          <cell r="B1658" t="str">
            <v>TARACO</v>
          </cell>
        </row>
        <row r="1659">
          <cell r="B1659" t="str">
            <v>VILQUE CHICO</v>
          </cell>
        </row>
        <row r="1660">
          <cell r="B1660" t="str">
            <v>LAMPA</v>
          </cell>
        </row>
        <row r="1661">
          <cell r="B1661" t="str">
            <v>CABANILLA</v>
          </cell>
        </row>
        <row r="1662">
          <cell r="B1662" t="str">
            <v>CALAPUJA</v>
          </cell>
        </row>
        <row r="1663">
          <cell r="B1663" t="str">
            <v>NICASIO</v>
          </cell>
        </row>
        <row r="1664">
          <cell r="B1664" t="str">
            <v>OCUVIRI</v>
          </cell>
        </row>
        <row r="1665">
          <cell r="B1665" t="str">
            <v>PALCA</v>
          </cell>
        </row>
        <row r="1666">
          <cell r="B1666" t="str">
            <v>PARATIA</v>
          </cell>
        </row>
        <row r="1667">
          <cell r="B1667" t="str">
            <v>PUCARA</v>
          </cell>
        </row>
        <row r="1668">
          <cell r="B1668" t="str">
            <v>SANTA LUCIA</v>
          </cell>
        </row>
        <row r="1669">
          <cell r="B1669" t="str">
            <v>VILAVILA</v>
          </cell>
        </row>
        <row r="1670">
          <cell r="B1670" t="str">
            <v>AYAVIRI</v>
          </cell>
        </row>
        <row r="1671">
          <cell r="B1671" t="str">
            <v>ANTAUTA</v>
          </cell>
        </row>
        <row r="1672">
          <cell r="B1672" t="str">
            <v>CUPI</v>
          </cell>
        </row>
        <row r="1673">
          <cell r="B1673" t="str">
            <v>LLALLI</v>
          </cell>
        </row>
        <row r="1674">
          <cell r="B1674" t="str">
            <v>MACARI</v>
          </cell>
        </row>
        <row r="1675">
          <cell r="B1675" t="str">
            <v>NUÑOA</v>
          </cell>
        </row>
        <row r="1676">
          <cell r="B1676" t="str">
            <v>ORURILLO</v>
          </cell>
        </row>
        <row r="1677">
          <cell r="B1677" t="str">
            <v>SANTA ROSA</v>
          </cell>
        </row>
        <row r="1678">
          <cell r="B1678" t="str">
            <v>UMACHIRI</v>
          </cell>
        </row>
        <row r="1679">
          <cell r="B1679" t="str">
            <v>MOHO</v>
          </cell>
        </row>
        <row r="1680">
          <cell r="B1680" t="str">
            <v>CONIMA</v>
          </cell>
        </row>
        <row r="1681">
          <cell r="B1681" t="str">
            <v>HUAYRAPATA</v>
          </cell>
        </row>
        <row r="1682">
          <cell r="B1682" t="str">
            <v>TILALI</v>
          </cell>
        </row>
        <row r="1683">
          <cell r="B1683" t="str">
            <v>PUTINA</v>
          </cell>
        </row>
        <row r="1684">
          <cell r="B1684" t="str">
            <v>ANANEA</v>
          </cell>
        </row>
        <row r="1685">
          <cell r="B1685" t="str">
            <v>PEDRO VILCA APAZA</v>
          </cell>
        </row>
        <row r="1686">
          <cell r="B1686" t="str">
            <v>QUILCAPUNCU</v>
          </cell>
        </row>
        <row r="1687">
          <cell r="B1687" t="str">
            <v>SINA</v>
          </cell>
        </row>
        <row r="1688">
          <cell r="B1688" t="str">
            <v>JULIACA</v>
          </cell>
        </row>
        <row r="1689">
          <cell r="B1689" t="str">
            <v>CABANA</v>
          </cell>
        </row>
        <row r="1690">
          <cell r="B1690" t="str">
            <v>CABANILLAS</v>
          </cell>
        </row>
        <row r="1691">
          <cell r="B1691" t="str">
            <v>CARACOTO</v>
          </cell>
        </row>
        <row r="1692">
          <cell r="B1692" t="str">
            <v>SANDIA</v>
          </cell>
        </row>
        <row r="1693">
          <cell r="B1693" t="str">
            <v>CUYOCUYO</v>
          </cell>
        </row>
        <row r="1694">
          <cell r="B1694" t="str">
            <v>LIMBANI</v>
          </cell>
        </row>
        <row r="1695">
          <cell r="B1695" t="str">
            <v>PATAMBUCO</v>
          </cell>
        </row>
        <row r="1696">
          <cell r="B1696" t="str">
            <v>PHARA</v>
          </cell>
        </row>
        <row r="1697">
          <cell r="B1697" t="str">
            <v>QUIACA</v>
          </cell>
        </row>
        <row r="1698">
          <cell r="B1698" t="str">
            <v>SAN JUAN DEL ORO</v>
          </cell>
        </row>
        <row r="1699">
          <cell r="B1699" t="str">
            <v>YANAHUAYA</v>
          </cell>
        </row>
        <row r="1700">
          <cell r="B1700" t="str">
            <v>ALTO INAMBARI - MASIAPO</v>
          </cell>
        </row>
        <row r="1701">
          <cell r="B1701" t="str">
            <v>SAN PEDRO DE PUTINA PUNCO</v>
          </cell>
        </row>
        <row r="1702">
          <cell r="B1702" t="str">
            <v>YUNGUYO</v>
          </cell>
        </row>
        <row r="1703">
          <cell r="B1703" t="str">
            <v>ANAPIA</v>
          </cell>
        </row>
        <row r="1704">
          <cell r="B1704" t="str">
            <v>COPANI</v>
          </cell>
        </row>
        <row r="1705">
          <cell r="B1705" t="str">
            <v>CUTURAPI - SAN JUAN DE CUTURAPI</v>
          </cell>
        </row>
        <row r="1706">
          <cell r="B1706" t="str">
            <v>OLLARAYA - SAN MIGUEL DE OLLARAY</v>
          </cell>
        </row>
        <row r="1707">
          <cell r="B1707" t="str">
            <v>TINICACHI</v>
          </cell>
        </row>
        <row r="1708">
          <cell r="B1708" t="str">
            <v>UNICACHI - MARCAJA</v>
          </cell>
        </row>
        <row r="1709">
          <cell r="B1709" t="str">
            <v>MOYOBAMBA</v>
          </cell>
        </row>
        <row r="1710">
          <cell r="B1710" t="str">
            <v>CALZADA</v>
          </cell>
        </row>
        <row r="1711">
          <cell r="B1711" t="str">
            <v>HABANA</v>
          </cell>
        </row>
        <row r="1712">
          <cell r="B1712" t="str">
            <v>JEPELACIO</v>
          </cell>
        </row>
        <row r="1713">
          <cell r="B1713" t="str">
            <v>SORITOR</v>
          </cell>
        </row>
        <row r="1714">
          <cell r="B1714" t="str">
            <v>YANTALO</v>
          </cell>
        </row>
        <row r="1715">
          <cell r="B1715" t="str">
            <v>BELLAVISTA</v>
          </cell>
        </row>
        <row r="1716">
          <cell r="B1716" t="str">
            <v>ALTO BIAVO - CUZCO</v>
          </cell>
        </row>
        <row r="1717">
          <cell r="B1717" t="str">
            <v>BAJO BIAVO - NUEVA LIMA</v>
          </cell>
        </row>
        <row r="1718">
          <cell r="B1718" t="str">
            <v>HUALLAGA - LEDOY</v>
          </cell>
        </row>
        <row r="1719">
          <cell r="B1719" t="str">
            <v>SAN PABLO</v>
          </cell>
        </row>
        <row r="1720">
          <cell r="B1720" t="str">
            <v>SAN RAFAEL</v>
          </cell>
        </row>
        <row r="1721">
          <cell r="B1721" t="str">
            <v>SAN JOSE DE SISA - LAS PALMERAS</v>
          </cell>
        </row>
        <row r="1722">
          <cell r="B1722" t="str">
            <v>AGUA BLANCA</v>
          </cell>
        </row>
        <row r="1723">
          <cell r="B1723" t="str">
            <v>SAN MARTIN</v>
          </cell>
        </row>
        <row r="1724">
          <cell r="B1724" t="str">
            <v>SANTA ROSA</v>
          </cell>
        </row>
        <row r="1725">
          <cell r="B1725" t="str">
            <v>SHATOJA</v>
          </cell>
        </row>
        <row r="1726">
          <cell r="B1726" t="str">
            <v>HUALLAGA - SAPOSOA</v>
          </cell>
        </row>
        <row r="1727">
          <cell r="B1727" t="str">
            <v>ALTO SAPOSOA - PASARRAYA</v>
          </cell>
        </row>
        <row r="1728">
          <cell r="B1728" t="str">
            <v>EL ESLABON</v>
          </cell>
        </row>
        <row r="1729">
          <cell r="B1729" t="str">
            <v>PISCOYACU</v>
          </cell>
        </row>
        <row r="1730">
          <cell r="B1730" t="str">
            <v>SACANCHE</v>
          </cell>
        </row>
        <row r="1731">
          <cell r="B1731" t="str">
            <v>TINGO DE SAPOSOA</v>
          </cell>
        </row>
        <row r="1732">
          <cell r="B1732" t="str">
            <v>LAMAS</v>
          </cell>
        </row>
        <row r="1733">
          <cell r="B1733" t="str">
            <v>ALONSO DE ALVARADO - ROQUE</v>
          </cell>
        </row>
        <row r="1734">
          <cell r="B1734" t="str">
            <v>BARRANQUITA</v>
          </cell>
        </row>
        <row r="1735">
          <cell r="B1735" t="str">
            <v>CAYNARACHI</v>
          </cell>
        </row>
        <row r="1736">
          <cell r="B1736" t="str">
            <v>CUÑUMBUQUI</v>
          </cell>
        </row>
        <row r="1737">
          <cell r="B1737" t="str">
            <v>PINTO RECODO</v>
          </cell>
        </row>
        <row r="1738">
          <cell r="B1738" t="str">
            <v>RUMISAPA</v>
          </cell>
        </row>
        <row r="1739">
          <cell r="B1739" t="str">
            <v>SAN ROQUE DE CUMBAZA</v>
          </cell>
        </row>
        <row r="1740">
          <cell r="B1740" t="str">
            <v>SHANAO</v>
          </cell>
        </row>
        <row r="1741">
          <cell r="B1741" t="str">
            <v>TABALOSOS</v>
          </cell>
        </row>
        <row r="1742">
          <cell r="B1742" t="str">
            <v>ZAPATERO</v>
          </cell>
        </row>
        <row r="1743">
          <cell r="B1743" t="str">
            <v>JUANJUI</v>
          </cell>
        </row>
        <row r="1744">
          <cell r="B1744" t="str">
            <v>CAMPANILLA</v>
          </cell>
        </row>
        <row r="1745">
          <cell r="B1745" t="str">
            <v>HUICUNGO</v>
          </cell>
        </row>
        <row r="1746">
          <cell r="B1746" t="str">
            <v>PACHIZA</v>
          </cell>
        </row>
        <row r="1747">
          <cell r="B1747" t="str">
            <v>PAJARILLO</v>
          </cell>
        </row>
        <row r="1748">
          <cell r="B1748" t="str">
            <v>PICOTA</v>
          </cell>
        </row>
        <row r="1749">
          <cell r="B1749" t="str">
            <v>BUENOS AIRES</v>
          </cell>
        </row>
        <row r="1750">
          <cell r="B1750" t="str">
            <v>CASPIZAPA</v>
          </cell>
        </row>
        <row r="1751">
          <cell r="B1751" t="str">
            <v>PILLUANA</v>
          </cell>
        </row>
        <row r="1752">
          <cell r="B1752" t="str">
            <v>PUCACACA</v>
          </cell>
        </row>
        <row r="1753">
          <cell r="B1753" t="str">
            <v>SAN CRISTOBAL DE PUERTO RICO</v>
          </cell>
        </row>
        <row r="1754">
          <cell r="B1754" t="str">
            <v>SAN HILARION - SAN CRISTOBAL DE SISA</v>
          </cell>
        </row>
        <row r="1755">
          <cell r="B1755" t="str">
            <v>SHAMBOYACU</v>
          </cell>
        </row>
        <row r="1756">
          <cell r="B1756" t="str">
            <v>TINGO DE PONAZA</v>
          </cell>
        </row>
        <row r="1757">
          <cell r="B1757" t="str">
            <v>TRES UNIDOS</v>
          </cell>
        </row>
        <row r="1758">
          <cell r="B1758" t="str">
            <v>RIOJA</v>
          </cell>
        </row>
        <row r="1759">
          <cell r="B1759" t="str">
            <v>AWAJUN - BAJO NARANJILLO</v>
          </cell>
        </row>
        <row r="1760">
          <cell r="B1760" t="str">
            <v>ELIAS SOPLIN VARGAS - LA JERUSALEN-AZUNGUIL</v>
          </cell>
        </row>
        <row r="1761">
          <cell r="B1761" t="str">
            <v>NUEVA CAJAMARCA</v>
          </cell>
        </row>
        <row r="1762">
          <cell r="B1762" t="str">
            <v>PARDO MIGUEL - NARANJOS</v>
          </cell>
        </row>
        <row r="1763">
          <cell r="B1763" t="str">
            <v>POSIC</v>
          </cell>
        </row>
        <row r="1764">
          <cell r="B1764" t="str">
            <v>SAN FERNANDO</v>
          </cell>
        </row>
        <row r="1765">
          <cell r="B1765" t="str">
            <v>YORONGOS</v>
          </cell>
        </row>
        <row r="1766">
          <cell r="B1766" t="str">
            <v>YURACYACU</v>
          </cell>
        </row>
        <row r="1767">
          <cell r="B1767" t="str">
            <v>TARAPOTO</v>
          </cell>
        </row>
        <row r="1768">
          <cell r="B1768" t="str">
            <v>ALBERTO LEVEAU - UTCURARCA</v>
          </cell>
        </row>
        <row r="1769">
          <cell r="B1769" t="str">
            <v>CACATACHI</v>
          </cell>
        </row>
        <row r="1770">
          <cell r="B1770" t="str">
            <v>CHAZUTA</v>
          </cell>
        </row>
        <row r="1771">
          <cell r="B1771" t="str">
            <v>CHIPURANA</v>
          </cell>
        </row>
        <row r="1772">
          <cell r="B1772" t="str">
            <v>EL PORVENIR - PELEJO</v>
          </cell>
        </row>
        <row r="1773">
          <cell r="B1773" t="str">
            <v>HUIMBAYOC</v>
          </cell>
        </row>
        <row r="1774">
          <cell r="B1774" t="str">
            <v>JUAN GUERRA</v>
          </cell>
        </row>
        <row r="1775">
          <cell r="B1775" t="str">
            <v>LA BANDA SHILCAYO - LA BANDA</v>
          </cell>
        </row>
        <row r="1776">
          <cell r="B1776" t="str">
            <v>MORALES</v>
          </cell>
        </row>
        <row r="1777">
          <cell r="B1777" t="str">
            <v>PAPAPLAYA</v>
          </cell>
        </row>
        <row r="1778">
          <cell r="B1778" t="str">
            <v>SAN ANTONIO DE CUMBAZA</v>
          </cell>
        </row>
        <row r="1779">
          <cell r="B1779" t="str">
            <v>SAUCE</v>
          </cell>
        </row>
        <row r="1780">
          <cell r="B1780" t="str">
            <v>SHAPAJA</v>
          </cell>
        </row>
        <row r="1781">
          <cell r="B1781" t="str">
            <v>TOCACHE</v>
          </cell>
        </row>
        <row r="1782">
          <cell r="B1782" t="str">
            <v>NUEVO PROGRESO</v>
          </cell>
        </row>
        <row r="1783">
          <cell r="B1783" t="str">
            <v>POLVORA</v>
          </cell>
        </row>
        <row r="1784">
          <cell r="B1784" t="str">
            <v>SHUNTE</v>
          </cell>
        </row>
        <row r="1785">
          <cell r="B1785" t="str">
            <v>UCHIZA</v>
          </cell>
        </row>
        <row r="1786">
          <cell r="B1786" t="str">
            <v>TACNA</v>
          </cell>
        </row>
        <row r="1787">
          <cell r="B1787" t="str">
            <v>ALTO DE LA ALIANZA - LA ESPERANZA</v>
          </cell>
        </row>
        <row r="1788">
          <cell r="B1788" t="str">
            <v>CALANA</v>
          </cell>
        </row>
        <row r="1789">
          <cell r="B1789" t="str">
            <v>CIUDAD NUEVA</v>
          </cell>
        </row>
        <row r="1790">
          <cell r="B1790" t="str">
            <v>INCLAN - SAMA GRANDE</v>
          </cell>
        </row>
        <row r="1791">
          <cell r="B1791" t="str">
            <v>PACHIA</v>
          </cell>
        </row>
        <row r="1792">
          <cell r="B1792" t="str">
            <v>PALCA</v>
          </cell>
        </row>
        <row r="1793">
          <cell r="B1793" t="str">
            <v>POCOLLAY</v>
          </cell>
        </row>
        <row r="1794">
          <cell r="B1794" t="str">
            <v>SAMA - LAS YARAS</v>
          </cell>
        </row>
        <row r="1795">
          <cell r="B1795" t="str">
            <v>CORONEL GREGORIO ALBARRACIN LANCHIPA</v>
          </cell>
        </row>
        <row r="1796">
          <cell r="B1796" t="str">
            <v>CANDARAVE</v>
          </cell>
        </row>
        <row r="1797">
          <cell r="B1797" t="str">
            <v>CAIRANI</v>
          </cell>
        </row>
        <row r="1798">
          <cell r="B1798" t="str">
            <v>CAMILACA</v>
          </cell>
        </row>
        <row r="1799">
          <cell r="B1799" t="str">
            <v>CURIBAYA</v>
          </cell>
        </row>
        <row r="1800">
          <cell r="B1800" t="str">
            <v>HUANUARA</v>
          </cell>
        </row>
        <row r="1801">
          <cell r="B1801" t="str">
            <v>QUILAHUANI</v>
          </cell>
        </row>
        <row r="1802">
          <cell r="B1802" t="str">
            <v>LOCUMBA</v>
          </cell>
        </row>
        <row r="1803">
          <cell r="B1803" t="str">
            <v>ILABAYA</v>
          </cell>
        </row>
        <row r="1804">
          <cell r="B1804" t="str">
            <v>ITE</v>
          </cell>
        </row>
        <row r="1805">
          <cell r="B1805" t="str">
            <v>TARATA</v>
          </cell>
        </row>
        <row r="1806">
          <cell r="B1806" t="str">
            <v>CHUCATAMANI</v>
          </cell>
        </row>
        <row r="1807">
          <cell r="B1807" t="str">
            <v>ESTIQUE</v>
          </cell>
        </row>
        <row r="1808">
          <cell r="B1808" t="str">
            <v>ESTIQUE-PAMPA</v>
          </cell>
        </row>
        <row r="1809">
          <cell r="B1809" t="str">
            <v>SITAJARA</v>
          </cell>
        </row>
        <row r="1810">
          <cell r="B1810" t="str">
            <v>SUSAPAYA</v>
          </cell>
        </row>
        <row r="1811">
          <cell r="B1811" t="str">
            <v>TARUCACHI</v>
          </cell>
        </row>
        <row r="1812">
          <cell r="B1812" t="str">
            <v>TICACO</v>
          </cell>
        </row>
        <row r="1813">
          <cell r="B1813" t="str">
            <v>TUMBES</v>
          </cell>
        </row>
        <row r="1814">
          <cell r="B1814" t="str">
            <v>CORRALES</v>
          </cell>
        </row>
        <row r="1815">
          <cell r="B1815" t="str">
            <v>LA CRUZ</v>
          </cell>
        </row>
        <row r="1816">
          <cell r="B1816" t="str">
            <v>PAMPAS DE HOSPITAL</v>
          </cell>
        </row>
        <row r="1817">
          <cell r="B1817" t="str">
            <v>SAN JACINTO</v>
          </cell>
        </row>
        <row r="1818">
          <cell r="B1818" t="str">
            <v>SAN JUAN DE LA VIRGEN</v>
          </cell>
        </row>
        <row r="1819">
          <cell r="B1819" t="str">
            <v>ZORRITOS</v>
          </cell>
        </row>
        <row r="1820">
          <cell r="B1820" t="str">
            <v>CASITAS</v>
          </cell>
        </row>
        <row r="1821">
          <cell r="B1821" t="str">
            <v>MUN. DIS. CANOAS DE PUNTA SAL</v>
          </cell>
        </row>
        <row r="1822">
          <cell r="B1822" t="str">
            <v>ZARUMILLA</v>
          </cell>
        </row>
        <row r="1823">
          <cell r="B1823" t="str">
            <v>AGUAS VERDES</v>
          </cell>
        </row>
        <row r="1824">
          <cell r="B1824" t="str">
            <v>MATAPALO</v>
          </cell>
        </row>
        <row r="1825">
          <cell r="B1825" t="str">
            <v>PAPAYAL</v>
          </cell>
        </row>
        <row r="1826">
          <cell r="B1826" t="str">
            <v>PUCALLPA - CALLERIA</v>
          </cell>
        </row>
        <row r="1827">
          <cell r="B1827" t="str">
            <v>CAMPOVERDE</v>
          </cell>
        </row>
        <row r="1828">
          <cell r="B1828" t="str">
            <v>IPARIA</v>
          </cell>
        </row>
        <row r="1829">
          <cell r="B1829" t="str">
            <v>MASISEA</v>
          </cell>
        </row>
        <row r="1830">
          <cell r="B1830" t="str">
            <v>YARINACOCHA - PUERTO CALLAO</v>
          </cell>
        </row>
        <row r="1831">
          <cell r="B1831" t="str">
            <v>NUEVA REQUENA</v>
          </cell>
        </row>
        <row r="1832">
          <cell r="B1832" t="str">
            <v>MANANTAY</v>
          </cell>
        </row>
        <row r="1833">
          <cell r="B1833" t="str">
            <v>RAYMONDI</v>
          </cell>
        </row>
        <row r="1834">
          <cell r="B1834" t="str">
            <v>SEPAHUA</v>
          </cell>
        </row>
        <row r="1835">
          <cell r="B1835" t="str">
            <v>TAHUANIA</v>
          </cell>
        </row>
        <row r="1836">
          <cell r="B1836" t="str">
            <v>YURUA - BREU</v>
          </cell>
        </row>
        <row r="1837">
          <cell r="B1837" t="str">
            <v>PADRE ABAD - AGUAYTIA</v>
          </cell>
        </row>
        <row r="1838">
          <cell r="B1838" t="str">
            <v>IRAZOLA - SAN ALEJANDRO</v>
          </cell>
        </row>
        <row r="1839">
          <cell r="B1839" t="str">
            <v>CURIMANA</v>
          </cell>
        </row>
        <row r="1840">
          <cell r="B1840" t="str">
            <v>PURUS - ESPERANZA</v>
          </cell>
        </row>
        <row r="1871">
          <cell r="B1871" t="str">
            <v>SUPERINTENDENCIA NACIONAL DE LOS REGISTROS PUBLICOS</v>
          </cell>
        </row>
        <row r="1872">
          <cell r="B1872" t="str">
            <v>ORGANISMO SUPERVISOR DE LAS CONTRATACIONES DEL ESTADO - OSCE</v>
          </cell>
        </row>
        <row r="1873">
          <cell r="B1873" t="str">
            <v>AUTORIDAD NACIONAL DEL AGUA - ANA</v>
          </cell>
        </row>
        <row r="1874">
          <cell r="B1874" t="str">
            <v>ASAMBLEA NACIONAL DE RECTORES</v>
          </cell>
        </row>
        <row r="1875">
          <cell r="B1875" t="str">
            <v>REGISTRO NACIONAL DE IDENTIFICACION Y ESTADO CIVIL</v>
          </cell>
        </row>
        <row r="1876">
          <cell r="B1876" t="str">
            <v>INSTITUTO TECNOLOGICO PESQUERO DEL PERU - ITP</v>
          </cell>
        </row>
        <row r="1877">
          <cell r="B1877" t="str">
            <v>U.N. DEL CALLAO</v>
          </cell>
        </row>
        <row r="1878">
          <cell r="B1878" t="str">
            <v>INSTITUTO NAC. DE DEFENSA DE LA COMPETENCIA - INDECOPI</v>
          </cell>
        </row>
        <row r="1879">
          <cell r="B1879" t="str">
            <v>SERVICIO NACIONAL DE SANIDAD AGRARIA - SENASA</v>
          </cell>
        </row>
        <row r="1880">
          <cell r="B1880" t="str">
            <v>ARCHIVO GENERAL DE LA NACION</v>
          </cell>
        </row>
        <row r="1881">
          <cell r="B1881" t="str">
            <v>U.N. SAN AGUSTIN</v>
          </cell>
        </row>
        <row r="1882">
          <cell r="B1882" t="str">
            <v>AUTORIDAD PORTUARIA NACIONAL</v>
          </cell>
        </row>
        <row r="1883">
          <cell r="B1883" t="str">
            <v>ORGANISMO DE EVALUACION Y FISCALIZACION AMBIENTAL - OEFA</v>
          </cell>
        </row>
        <row r="1884">
          <cell r="B1884" t="str">
            <v>U.N. TRUJILLO</v>
          </cell>
        </row>
        <row r="1885">
          <cell r="B1885" t="str">
            <v>SUPERINTENDENCIA NACIONAL DE BIENES ESTATALES</v>
          </cell>
        </row>
        <row r="1886">
          <cell r="B1886" t="str">
            <v>M. DE RELACIONES EXTERIORES</v>
          </cell>
        </row>
        <row r="1887">
          <cell r="B1887" t="str">
            <v>U.N. AGRARIA DE LA MOLINA</v>
          </cell>
        </row>
        <row r="1888">
          <cell r="B1888" t="str">
            <v>MINISTERIO DE TRABAJO Y PROMOCION DEL EMPLEO</v>
          </cell>
        </row>
        <row r="1889">
          <cell r="B1889" t="str">
            <v>U.N. DEL CENTRO DEL PERU</v>
          </cell>
        </row>
        <row r="1890">
          <cell r="B1890" t="str">
            <v>MINISTERIO DE TRANSPORTES Y COMUNICACIONES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me C-01 Actual"/>
      <sheetName val="Asme mejorado"/>
      <sheetName val="Conteo Recursos"/>
      <sheetName val="M1"/>
      <sheetName val="Anexo 1"/>
      <sheetName val="M2"/>
      <sheetName val="Anexo 2"/>
      <sheetName val="M3 "/>
      <sheetName val="Anexo3"/>
      <sheetName val="INDUCTOR I"/>
      <sheetName val="INDUCTOR II"/>
      <sheetName val="INDUCTOR III"/>
      <sheetName val="INDUCTOR IV"/>
      <sheetName val="M4 "/>
      <sheetName val="Anexo 4"/>
      <sheetName val="M5 "/>
      <sheetName val="Anexo 5"/>
      <sheetName val="M6  "/>
      <sheetName val="Anexo 6"/>
      <sheetName val="Datos"/>
      <sheetName val="M7"/>
      <sheetName val="Anexo 7"/>
      <sheetName val="RESUMEN"/>
    </sheetNames>
    <sheetDataSet>
      <sheetData sheetId="12">
        <row r="6">
          <cell r="C6">
            <v>1</v>
          </cell>
          <cell r="D6" t="str">
            <v>Recepcionar solicitud de usuario</v>
          </cell>
          <cell r="E6">
            <v>5</v>
          </cell>
          <cell r="F6">
            <v>20</v>
          </cell>
          <cell r="G6">
            <v>100</v>
          </cell>
        </row>
        <row r="7">
          <cell r="C7">
            <v>2</v>
          </cell>
          <cell r="D7" t="str">
            <v>Verificar requisitos de acuerdo al procedimiento TUPAM</v>
          </cell>
          <cell r="E7">
            <v>10</v>
          </cell>
          <cell r="F7">
            <v>0</v>
          </cell>
          <cell r="G7">
            <v>200</v>
          </cell>
        </row>
        <row r="8">
          <cell r="C8">
            <v>3</v>
          </cell>
          <cell r="D8" t="str">
            <v>Generar hoja de trámite</v>
          </cell>
          <cell r="E8">
            <v>5</v>
          </cell>
          <cell r="F8">
            <v>0</v>
          </cell>
          <cell r="G8">
            <v>100</v>
          </cell>
        </row>
        <row r="9">
          <cell r="C9">
            <v>4</v>
          </cell>
          <cell r="D9" t="str">
            <v>Ingresar datos al Sistema de Trámite Documentario, genera cargo al usuario</v>
          </cell>
          <cell r="E9">
            <v>5</v>
          </cell>
          <cell r="F9">
            <v>0</v>
          </cell>
          <cell r="G9">
            <v>100</v>
          </cell>
        </row>
        <row r="10">
          <cell r="C10">
            <v>5</v>
          </cell>
          <cell r="D10" t="str">
            <v>Registrar en Cuaderno de Cargo</v>
          </cell>
          <cell r="E10">
            <v>5</v>
          </cell>
          <cell r="F10">
            <v>0</v>
          </cell>
          <cell r="G10">
            <v>100</v>
          </cell>
        </row>
        <row r="11">
          <cell r="C11">
            <v>6</v>
          </cell>
          <cell r="D11" t="str">
            <v>Trasladar expediente a oficina tecnica</v>
          </cell>
          <cell r="E11">
            <v>10</v>
          </cell>
          <cell r="F11">
            <v>0</v>
          </cell>
          <cell r="G11">
            <v>200</v>
          </cell>
        </row>
        <row r="12">
          <cell r="C12">
            <v>38</v>
          </cell>
          <cell r="D12" t="str">
            <v>Recepciona oficio con certificado  original</v>
          </cell>
          <cell r="E12">
            <v>20</v>
          </cell>
          <cell r="F12">
            <v>0</v>
          </cell>
          <cell r="G12">
            <v>400</v>
          </cell>
        </row>
        <row r="13">
          <cell r="C13">
            <v>39</v>
          </cell>
          <cell r="D13" t="str">
            <v>Entrega al Usuario</v>
          </cell>
          <cell r="E13">
            <v>20</v>
          </cell>
          <cell r="F13">
            <v>0</v>
          </cell>
          <cell r="G13">
            <v>400</v>
          </cell>
        </row>
        <row r="14">
          <cell r="C14">
            <v>7</v>
          </cell>
          <cell r="D14" t="str">
            <v>Recepciona expediente</v>
          </cell>
          <cell r="E14">
            <v>5</v>
          </cell>
          <cell r="F14">
            <v>0</v>
          </cell>
          <cell r="G14">
            <v>100</v>
          </cell>
        </row>
        <row r="15">
          <cell r="C15">
            <v>8</v>
          </cell>
          <cell r="D15" t="str">
            <v>Registra expediente en cuaderno de cargo</v>
          </cell>
          <cell r="E15">
            <v>5</v>
          </cell>
          <cell r="F15">
            <v>0</v>
          </cell>
          <cell r="G15">
            <v>100</v>
          </cell>
        </row>
        <row r="16">
          <cell r="C16">
            <v>9</v>
          </cell>
          <cell r="D16" t="str">
            <v>Imprime documento para remitir a Lima (Dicapi / Dircontrol)</v>
          </cell>
          <cell r="E16">
            <v>20</v>
          </cell>
          <cell r="F16">
            <v>0</v>
          </cell>
          <cell r="G16">
            <v>400</v>
          </cell>
        </row>
        <row r="17">
          <cell r="C17">
            <v>10</v>
          </cell>
          <cell r="D17" t="str">
            <v>Despacha documentación con Capitán de Puerto</v>
          </cell>
          <cell r="E17">
            <v>20</v>
          </cell>
          <cell r="F17">
            <v>0</v>
          </cell>
          <cell r="G17">
            <v>400</v>
          </cell>
        </row>
        <row r="18">
          <cell r="C18">
            <v>12</v>
          </cell>
          <cell r="D18" t="str">
            <v>Deriva documento de elevación</v>
          </cell>
          <cell r="E18">
            <v>5</v>
          </cell>
          <cell r="F18">
            <v>0</v>
          </cell>
          <cell r="G18">
            <v>100</v>
          </cell>
        </row>
        <row r="19">
          <cell r="C19">
            <v>11</v>
          </cell>
          <cell r="D19" t="str">
            <v>Firma documento elevación</v>
          </cell>
          <cell r="E19">
            <v>10</v>
          </cell>
          <cell r="F19">
            <v>0</v>
          </cell>
          <cell r="G19">
            <v>200</v>
          </cell>
        </row>
        <row r="20">
          <cell r="C20">
            <v>14</v>
          </cell>
          <cell r="D20" t="str">
            <v>Trasladar correspondencia para remisión a través de servicio de mensajería</v>
          </cell>
          <cell r="E20">
            <v>30</v>
          </cell>
          <cell r="F20">
            <v>0</v>
          </cell>
          <cell r="G20">
            <v>600</v>
          </cell>
        </row>
        <row r="21">
          <cell r="C21">
            <v>13</v>
          </cell>
          <cell r="D21" t="str">
            <v>Registra documento, preparar expediente con anexos para remisión a DIRCONTROL</v>
          </cell>
          <cell r="E21">
            <v>10</v>
          </cell>
          <cell r="F21">
            <v>0</v>
          </cell>
          <cell r="G21">
            <v>200</v>
          </cell>
        </row>
        <row r="22">
          <cell r="C22">
            <v>37</v>
          </cell>
          <cell r="D22" t="str">
            <v>Tiempo de remisión de correspondencia a Capitanía</v>
          </cell>
          <cell r="E22">
            <v>890</v>
          </cell>
          <cell r="F22">
            <v>0</v>
          </cell>
          <cell r="G22">
            <v>17800</v>
          </cell>
        </row>
        <row r="23">
          <cell r="C23">
            <v>15</v>
          </cell>
          <cell r="D23" t="str">
            <v>Tiempo de remisión de correspondencia a DICAPI</v>
          </cell>
          <cell r="E23">
            <v>890</v>
          </cell>
          <cell r="F23">
            <v>0</v>
          </cell>
          <cell r="G23">
            <v>17800</v>
          </cell>
        </row>
        <row r="24">
          <cell r="C24">
            <v>16</v>
          </cell>
          <cell r="D24" t="str">
            <v>Recepciona expediente de la Capitanía de Puerto</v>
          </cell>
          <cell r="E24">
            <v>5</v>
          </cell>
          <cell r="F24">
            <v>0</v>
          </cell>
          <cell r="G24">
            <v>100</v>
          </cell>
        </row>
        <row r="25">
          <cell r="C25">
            <v>17</v>
          </cell>
          <cell r="D25" t="str">
            <v>Registra expediente en cuaderno de cargo</v>
          </cell>
          <cell r="E25">
            <v>10</v>
          </cell>
          <cell r="F25">
            <v>0</v>
          </cell>
          <cell r="G25">
            <v>200</v>
          </cell>
        </row>
        <row r="26">
          <cell r="C26">
            <v>18</v>
          </cell>
          <cell r="D26" t="str">
            <v>Traslada expediente a la secretaria del Departamento Tecnico</v>
          </cell>
          <cell r="E26">
            <v>5</v>
          </cell>
          <cell r="F26">
            <v>0</v>
          </cell>
          <cell r="G26">
            <v>100</v>
          </cell>
        </row>
        <row r="27">
          <cell r="C27">
            <v>35</v>
          </cell>
          <cell r="D27" t="str">
            <v>Prepara  e imprime  oficio adjuntando certificado para  remision  a la Capitanía correspondiente</v>
          </cell>
          <cell r="E27">
            <v>10</v>
          </cell>
          <cell r="F27">
            <v>0</v>
          </cell>
          <cell r="G27">
            <v>200</v>
          </cell>
        </row>
        <row r="28">
          <cell r="C28">
            <v>36</v>
          </cell>
          <cell r="D28" t="str">
            <v>Trasladar correspondencia para remisión a través de servicio de mensajería</v>
          </cell>
          <cell r="E28">
            <v>25</v>
          </cell>
          <cell r="F28">
            <v>0</v>
          </cell>
          <cell r="G28">
            <v>500</v>
          </cell>
        </row>
        <row r="29">
          <cell r="C29">
            <v>19</v>
          </cell>
          <cell r="D29" t="str">
            <v>Recepciona expediente</v>
          </cell>
          <cell r="E29">
            <v>5</v>
          </cell>
          <cell r="F29">
            <v>0</v>
          </cell>
          <cell r="G29">
            <v>100</v>
          </cell>
        </row>
        <row r="30">
          <cell r="C30">
            <v>20</v>
          </cell>
          <cell r="D30" t="str">
            <v>Registra expediente en cuaderno de cargo</v>
          </cell>
          <cell r="E30">
            <v>10</v>
          </cell>
          <cell r="F30">
            <v>0</v>
          </cell>
          <cell r="G30">
            <v>200</v>
          </cell>
        </row>
        <row r="31">
          <cell r="C31">
            <v>21</v>
          </cell>
          <cell r="D31" t="str">
            <v>Despacha con el Jefe del Departamento Tecnico</v>
          </cell>
          <cell r="E31">
            <v>15</v>
          </cell>
          <cell r="F31">
            <v>0</v>
          </cell>
          <cell r="G31">
            <v>300</v>
          </cell>
        </row>
        <row r="32">
          <cell r="C32">
            <v>23</v>
          </cell>
          <cell r="D32" t="str">
            <v>Traslada expediente al responsable de área</v>
          </cell>
          <cell r="E32">
            <v>5</v>
          </cell>
          <cell r="F32">
            <v>0</v>
          </cell>
          <cell r="G32">
            <v>100</v>
          </cell>
        </row>
        <row r="33">
          <cell r="C33">
            <v>22</v>
          </cell>
          <cell r="D33" t="str">
            <v>Tomar conocimiento, evaluar y ordenar acción área respectiva</v>
          </cell>
          <cell r="E33">
            <v>20</v>
          </cell>
          <cell r="F33">
            <v>0</v>
          </cell>
          <cell r="G33">
            <v>400</v>
          </cell>
        </row>
        <row r="34">
          <cell r="C34">
            <v>29</v>
          </cell>
          <cell r="D34" t="str">
            <v>Visa Certificado ,Firma el Libro de Registro</v>
          </cell>
          <cell r="E34">
            <v>10</v>
          </cell>
          <cell r="F34">
            <v>0</v>
          </cell>
          <cell r="G34">
            <v>200</v>
          </cell>
        </row>
        <row r="35">
          <cell r="C35">
            <v>24</v>
          </cell>
          <cell r="D35" t="str">
            <v>Registra en el cuaderno de cargo correspondiente</v>
          </cell>
          <cell r="E35">
            <v>10</v>
          </cell>
          <cell r="F35">
            <v>0</v>
          </cell>
          <cell r="G35">
            <v>200</v>
          </cell>
        </row>
        <row r="36">
          <cell r="C36">
            <v>25</v>
          </cell>
          <cell r="D36" t="str">
            <v>Verifica que se encuentre conforme el expediente</v>
          </cell>
          <cell r="E36">
            <v>1200</v>
          </cell>
          <cell r="F36">
            <v>0</v>
          </cell>
          <cell r="G36">
            <v>24000</v>
          </cell>
        </row>
        <row r="37">
          <cell r="C37">
            <v>26</v>
          </cell>
          <cell r="D37" t="str">
            <v>Imprime  Formato de certificado</v>
          </cell>
          <cell r="E37">
            <v>10</v>
          </cell>
          <cell r="F37">
            <v>0</v>
          </cell>
          <cell r="G37">
            <v>200</v>
          </cell>
        </row>
        <row r="38">
          <cell r="C38">
            <v>27</v>
          </cell>
          <cell r="D38" t="str">
            <v>Efectua el Registro en el Libro de Registros de Empresas</v>
          </cell>
          <cell r="E38">
            <v>20</v>
          </cell>
          <cell r="F38">
            <v>0</v>
          </cell>
          <cell r="G38">
            <v>400</v>
          </cell>
        </row>
        <row r="39">
          <cell r="C39">
            <v>28</v>
          </cell>
          <cell r="D39" t="str">
            <v>Despacha con el Jefe del Departamento Tecnico</v>
          </cell>
          <cell r="E39">
            <v>10</v>
          </cell>
          <cell r="F39">
            <v>0</v>
          </cell>
          <cell r="G39">
            <v>200</v>
          </cell>
        </row>
        <row r="40">
          <cell r="C40">
            <v>30</v>
          </cell>
          <cell r="D40" t="str">
            <v>Despacha con el Director de Control</v>
          </cell>
          <cell r="E40">
            <v>10</v>
          </cell>
          <cell r="F40">
            <v>0</v>
          </cell>
          <cell r="G40">
            <v>200</v>
          </cell>
        </row>
        <row r="41">
          <cell r="C41">
            <v>32</v>
          </cell>
          <cell r="D41" t="str">
            <v>Remite expediente al  Archivo de Personal Acuático</v>
          </cell>
          <cell r="E41">
            <v>10</v>
          </cell>
          <cell r="F41">
            <v>0</v>
          </cell>
          <cell r="G41">
            <v>200</v>
          </cell>
        </row>
        <row r="42">
          <cell r="C42">
            <v>34</v>
          </cell>
          <cell r="D42" t="str">
            <v>Deriva certificado  a la secretaría de la Dirección de Control de Actividades Acuáticas</v>
          </cell>
          <cell r="E42">
            <v>10</v>
          </cell>
          <cell r="F42">
            <v>0</v>
          </cell>
          <cell r="G42">
            <v>200</v>
          </cell>
        </row>
        <row r="43">
          <cell r="C43">
            <v>31</v>
          </cell>
          <cell r="D43" t="str">
            <v>Firma   Libro, de Registro y el  Certificado</v>
          </cell>
          <cell r="E43">
            <v>5</v>
          </cell>
          <cell r="F43">
            <v>0</v>
          </cell>
          <cell r="G43">
            <v>100</v>
          </cell>
        </row>
        <row r="44">
          <cell r="C44">
            <v>33</v>
          </cell>
          <cell r="D44" t="str">
            <v>Archiva expediente</v>
          </cell>
          <cell r="E44">
            <v>10</v>
          </cell>
          <cell r="F44">
            <v>0</v>
          </cell>
          <cell r="G44">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admisionesna@escuelanaval.edu.pe"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J64"/>
  <sheetViews>
    <sheetView view="pageBreakPreview" zoomScale="60" zoomScaleNormal="50" zoomScalePageLayoutView="0" workbookViewId="0" topLeftCell="A1">
      <pane ySplit="8" topLeftCell="A27" activePane="bottomLeft" state="frozen"/>
      <selection pane="topLeft" activeCell="A1" sqref="A1"/>
      <selection pane="bottomLeft" activeCell="AO51" sqref="AO51"/>
    </sheetView>
  </sheetViews>
  <sheetFormatPr defaultColWidth="11.421875" defaultRowHeight="15"/>
  <cols>
    <col min="1" max="1" width="6.57421875" style="6" customWidth="1"/>
    <col min="2" max="2" width="71.00390625" style="6" customWidth="1"/>
    <col min="3" max="3" width="28.57421875" style="8" customWidth="1"/>
    <col min="4" max="4" width="6.7109375" style="1" customWidth="1"/>
    <col min="5" max="8" width="5.7109375" style="1" customWidth="1"/>
    <col min="9" max="9" width="7.57421875" style="1" customWidth="1"/>
    <col min="10" max="10" width="7.140625" style="1" customWidth="1"/>
    <col min="11" max="11" width="11.421875" style="1" customWidth="1"/>
    <col min="12" max="12" width="13.8515625" style="1" customWidth="1"/>
    <col min="13" max="18" width="3.140625" style="1" customWidth="1"/>
    <col min="19" max="19" width="14.57421875" style="1" customWidth="1"/>
    <col min="20" max="21" width="3.140625" style="1" customWidth="1"/>
    <col min="22" max="23" width="4.421875" style="1" customWidth="1"/>
    <col min="24" max="24" width="4.00390625" style="1" customWidth="1"/>
    <col min="25" max="26" width="4.28125" style="1" customWidth="1"/>
    <col min="27" max="27" width="3.7109375" style="209" customWidth="1"/>
    <col min="28" max="34" width="3.00390625" style="1" customWidth="1"/>
    <col min="35" max="35" width="5.00390625" style="1" customWidth="1"/>
    <col min="36" max="16384" width="11.421875" style="1" customWidth="1"/>
  </cols>
  <sheetData>
    <row r="1" spans="1:35" ht="24.75" customHeight="1">
      <c r="A1" s="289" t="s">
        <v>701</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1"/>
    </row>
    <row r="2" spans="1:35" ht="15" customHeight="1">
      <c r="A2" s="292"/>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4"/>
    </row>
    <row r="3" spans="1:35" ht="12" customHeight="1" thickBot="1">
      <c r="A3" s="295"/>
      <c r="B3" s="295"/>
      <c r="C3" s="204"/>
      <c r="D3" s="204"/>
      <c r="E3" s="204"/>
      <c r="F3" s="204"/>
      <c r="G3" s="204"/>
      <c r="H3" s="204"/>
      <c r="I3" s="204"/>
      <c r="J3" s="204"/>
      <c r="K3" s="204"/>
      <c r="L3" s="204"/>
      <c r="M3" s="204"/>
      <c r="N3" s="204"/>
      <c r="O3" s="204"/>
      <c r="P3" s="204"/>
      <c r="Q3" s="204"/>
      <c r="R3" s="204"/>
      <c r="S3" s="204"/>
      <c r="T3" s="204"/>
      <c r="U3" s="204"/>
      <c r="V3" s="204"/>
      <c r="W3" s="204"/>
      <c r="X3" s="204"/>
      <c r="Y3" s="204"/>
      <c r="Z3" s="204"/>
      <c r="AA3" s="211"/>
      <c r="AB3" s="204"/>
      <c r="AC3" s="204"/>
      <c r="AD3" s="204"/>
      <c r="AE3" s="204"/>
      <c r="AF3" s="204"/>
      <c r="AG3" s="204"/>
      <c r="AH3" s="204"/>
      <c r="AI3" s="208"/>
    </row>
    <row r="4" spans="1:35" ht="33.75" customHeight="1">
      <c r="A4" s="296" t="s">
        <v>679</v>
      </c>
      <c r="B4" s="298" t="s">
        <v>678</v>
      </c>
      <c r="C4" s="298" t="s">
        <v>680</v>
      </c>
      <c r="D4" s="300" t="s">
        <v>7</v>
      </c>
      <c r="E4" s="302" t="s">
        <v>668</v>
      </c>
      <c r="F4" s="303"/>
      <c r="G4" s="303"/>
      <c r="H4" s="303"/>
      <c r="I4" s="303"/>
      <c r="J4" s="303"/>
      <c r="K4" s="303"/>
      <c r="L4" s="304"/>
      <c r="M4" s="302" t="s">
        <v>669</v>
      </c>
      <c r="N4" s="303"/>
      <c r="O4" s="303"/>
      <c r="P4" s="303"/>
      <c r="Q4" s="303"/>
      <c r="R4" s="303"/>
      <c r="S4" s="303"/>
      <c r="T4" s="303"/>
      <c r="U4" s="303"/>
      <c r="V4" s="303"/>
      <c r="W4" s="303"/>
      <c r="X4" s="303"/>
      <c r="Y4" s="303"/>
      <c r="Z4" s="303"/>
      <c r="AA4" s="304"/>
      <c r="AB4" s="305" t="s">
        <v>0</v>
      </c>
      <c r="AC4" s="306"/>
      <c r="AD4" s="306"/>
      <c r="AE4" s="306"/>
      <c r="AF4" s="307"/>
      <c r="AG4" s="305" t="s">
        <v>682</v>
      </c>
      <c r="AH4" s="306"/>
      <c r="AI4" s="307"/>
    </row>
    <row r="5" spans="1:35" ht="24" customHeight="1">
      <c r="A5" s="297"/>
      <c r="B5" s="299"/>
      <c r="C5" s="299"/>
      <c r="D5" s="301"/>
      <c r="E5" s="315" t="s">
        <v>670</v>
      </c>
      <c r="F5" s="316"/>
      <c r="G5" s="316"/>
      <c r="H5" s="316"/>
      <c r="I5" s="316"/>
      <c r="J5" s="316"/>
      <c r="K5" s="316"/>
      <c r="L5" s="317"/>
      <c r="M5" s="315" t="s">
        <v>671</v>
      </c>
      <c r="N5" s="316"/>
      <c r="O5" s="316"/>
      <c r="P5" s="316"/>
      <c r="Q5" s="316"/>
      <c r="R5" s="316"/>
      <c r="S5" s="316"/>
      <c r="T5" s="316"/>
      <c r="U5" s="316"/>
      <c r="V5" s="316"/>
      <c r="W5" s="316"/>
      <c r="X5" s="316"/>
      <c r="Y5" s="316"/>
      <c r="Z5" s="316"/>
      <c r="AA5" s="317"/>
      <c r="AB5" s="318" t="s">
        <v>2</v>
      </c>
      <c r="AC5" s="328" t="s">
        <v>681</v>
      </c>
      <c r="AD5" s="328" t="s">
        <v>3</v>
      </c>
      <c r="AE5" s="328" t="s">
        <v>4</v>
      </c>
      <c r="AF5" s="325" t="s">
        <v>5</v>
      </c>
      <c r="AG5" s="326" t="s">
        <v>672</v>
      </c>
      <c r="AH5" s="327" t="s">
        <v>673</v>
      </c>
      <c r="AI5" s="308" t="s">
        <v>674</v>
      </c>
    </row>
    <row r="6" spans="1:36" s="2" customFormat="1" ht="16.5">
      <c r="A6" s="297"/>
      <c r="B6" s="299"/>
      <c r="C6" s="299"/>
      <c r="D6" s="301"/>
      <c r="E6" s="309" t="s">
        <v>1</v>
      </c>
      <c r="F6" s="310"/>
      <c r="G6" s="310"/>
      <c r="H6" s="310"/>
      <c r="I6" s="310"/>
      <c r="J6" s="310"/>
      <c r="K6" s="311" t="s">
        <v>658</v>
      </c>
      <c r="L6" s="312" t="s">
        <v>664</v>
      </c>
      <c r="M6" s="313" t="s">
        <v>665</v>
      </c>
      <c r="N6" s="311"/>
      <c r="O6" s="311"/>
      <c r="P6" s="311"/>
      <c r="Q6" s="311"/>
      <c r="R6" s="314"/>
      <c r="S6" s="311" t="s">
        <v>666</v>
      </c>
      <c r="T6" s="311" t="s">
        <v>711</v>
      </c>
      <c r="U6" s="311"/>
      <c r="V6" s="311"/>
      <c r="W6" s="311"/>
      <c r="X6" s="311"/>
      <c r="Y6" s="311" t="s">
        <v>661</v>
      </c>
      <c r="Z6" s="311"/>
      <c r="AA6" s="329"/>
      <c r="AB6" s="318"/>
      <c r="AC6" s="328"/>
      <c r="AD6" s="328"/>
      <c r="AE6" s="328"/>
      <c r="AF6" s="325"/>
      <c r="AG6" s="326"/>
      <c r="AH6" s="327"/>
      <c r="AI6" s="308"/>
      <c r="AJ6" s="212"/>
    </row>
    <row r="7" spans="1:36" s="3" customFormat="1" ht="21" customHeight="1">
      <c r="A7" s="297"/>
      <c r="B7" s="299"/>
      <c r="C7" s="299"/>
      <c r="D7" s="301"/>
      <c r="E7" s="309"/>
      <c r="F7" s="310"/>
      <c r="G7" s="310"/>
      <c r="H7" s="310"/>
      <c r="I7" s="310"/>
      <c r="J7" s="310"/>
      <c r="K7" s="311"/>
      <c r="L7" s="312"/>
      <c r="M7" s="313"/>
      <c r="N7" s="311"/>
      <c r="O7" s="311"/>
      <c r="P7" s="311"/>
      <c r="Q7" s="311"/>
      <c r="R7" s="314"/>
      <c r="S7" s="311"/>
      <c r="T7" s="311"/>
      <c r="U7" s="311"/>
      <c r="V7" s="311"/>
      <c r="W7" s="311"/>
      <c r="X7" s="311"/>
      <c r="Y7" s="311"/>
      <c r="Z7" s="311"/>
      <c r="AA7" s="329"/>
      <c r="AB7" s="318"/>
      <c r="AC7" s="328"/>
      <c r="AD7" s="328"/>
      <c r="AE7" s="328"/>
      <c r="AF7" s="325"/>
      <c r="AG7" s="326"/>
      <c r="AH7" s="327"/>
      <c r="AI7" s="308"/>
      <c r="AJ7" s="213"/>
    </row>
    <row r="8" spans="1:36" s="3" customFormat="1" ht="97.5" customHeight="1">
      <c r="A8" s="297"/>
      <c r="B8" s="299"/>
      <c r="C8" s="299"/>
      <c r="D8" s="301"/>
      <c r="E8" s="245" t="s">
        <v>700</v>
      </c>
      <c r="F8" s="231" t="s">
        <v>677</v>
      </c>
      <c r="G8" s="231" t="s">
        <v>683</v>
      </c>
      <c r="H8" s="231" t="s">
        <v>693</v>
      </c>
      <c r="I8" s="231" t="s">
        <v>694</v>
      </c>
      <c r="J8" s="231" t="s">
        <v>695</v>
      </c>
      <c r="K8" s="227" t="s">
        <v>656</v>
      </c>
      <c r="L8" s="246"/>
      <c r="M8" s="260" t="s">
        <v>684</v>
      </c>
      <c r="N8" s="227" t="s">
        <v>657</v>
      </c>
      <c r="O8" s="227" t="s">
        <v>17</v>
      </c>
      <c r="P8" s="227" t="s">
        <v>153</v>
      </c>
      <c r="Q8" s="227" t="s">
        <v>18</v>
      </c>
      <c r="R8" s="239" t="s">
        <v>144</v>
      </c>
      <c r="S8" s="227" t="s">
        <v>702</v>
      </c>
      <c r="T8" s="227" t="s">
        <v>662</v>
      </c>
      <c r="U8" s="227" t="s">
        <v>213</v>
      </c>
      <c r="V8" s="227" t="s">
        <v>663</v>
      </c>
      <c r="W8" s="227" t="s">
        <v>659</v>
      </c>
      <c r="X8" s="227" t="s">
        <v>687</v>
      </c>
      <c r="Y8" s="227" t="s">
        <v>667</v>
      </c>
      <c r="Z8" s="227" t="s">
        <v>686</v>
      </c>
      <c r="AA8" s="246" t="s">
        <v>660</v>
      </c>
      <c r="AB8" s="258"/>
      <c r="AC8" s="224"/>
      <c r="AD8" s="224"/>
      <c r="AE8" s="224"/>
      <c r="AF8" s="243"/>
      <c r="AG8" s="326"/>
      <c r="AH8" s="327"/>
      <c r="AI8" s="308"/>
      <c r="AJ8" s="213"/>
    </row>
    <row r="9" spans="1:36" s="4" customFormat="1" ht="29.25" customHeight="1">
      <c r="A9" s="250">
        <v>1</v>
      </c>
      <c r="B9" s="252" t="s">
        <v>705</v>
      </c>
      <c r="C9" s="254" t="s">
        <v>685</v>
      </c>
      <c r="D9" s="264">
        <v>1</v>
      </c>
      <c r="E9" s="273">
        <v>1</v>
      </c>
      <c r="F9" s="226"/>
      <c r="G9" s="226"/>
      <c r="H9" s="226"/>
      <c r="I9" s="226"/>
      <c r="J9" s="226"/>
      <c r="K9" s="225"/>
      <c r="L9" s="237"/>
      <c r="M9" s="261" t="s">
        <v>655</v>
      </c>
      <c r="N9" s="233"/>
      <c r="O9" s="233"/>
      <c r="P9" s="233"/>
      <c r="Q9" s="233"/>
      <c r="R9" s="256"/>
      <c r="S9" s="233"/>
      <c r="T9" s="233"/>
      <c r="U9" s="233"/>
      <c r="V9" s="233" t="s">
        <v>655</v>
      </c>
      <c r="W9" s="233" t="s">
        <v>655</v>
      </c>
      <c r="X9" s="233"/>
      <c r="Y9" s="234"/>
      <c r="Z9" s="234"/>
      <c r="AA9" s="247"/>
      <c r="AB9" s="241" t="s">
        <v>655</v>
      </c>
      <c r="AC9" s="225"/>
      <c r="AD9" s="225"/>
      <c r="AE9" s="225"/>
      <c r="AF9" s="237"/>
      <c r="AG9" s="241" t="s">
        <v>655</v>
      </c>
      <c r="AH9" s="225"/>
      <c r="AI9" s="237"/>
      <c r="AJ9" s="214"/>
    </row>
    <row r="10" spans="1:36" s="4" customFormat="1" ht="22.5" customHeight="1">
      <c r="A10" s="250">
        <v>2</v>
      </c>
      <c r="B10" s="252" t="s">
        <v>708</v>
      </c>
      <c r="C10" s="254" t="s">
        <v>685</v>
      </c>
      <c r="D10" s="264">
        <v>1</v>
      </c>
      <c r="E10" s="273">
        <v>1</v>
      </c>
      <c r="F10" s="226"/>
      <c r="G10" s="226"/>
      <c r="H10" s="226"/>
      <c r="I10" s="226"/>
      <c r="J10" s="226"/>
      <c r="K10" s="225"/>
      <c r="L10" s="237"/>
      <c r="M10" s="261" t="s">
        <v>655</v>
      </c>
      <c r="N10" s="233"/>
      <c r="O10" s="233"/>
      <c r="P10" s="233"/>
      <c r="Q10" s="233"/>
      <c r="R10" s="256"/>
      <c r="S10" s="233"/>
      <c r="T10" s="233"/>
      <c r="U10" s="233"/>
      <c r="V10" s="233" t="s">
        <v>655</v>
      </c>
      <c r="W10" s="233" t="s">
        <v>655</v>
      </c>
      <c r="X10" s="233"/>
      <c r="Y10" s="234"/>
      <c r="Z10" s="234"/>
      <c r="AA10" s="247"/>
      <c r="AB10" s="241"/>
      <c r="AC10" s="225" t="s">
        <v>655</v>
      </c>
      <c r="AD10" s="225"/>
      <c r="AE10" s="225"/>
      <c r="AF10" s="237"/>
      <c r="AG10" s="241"/>
      <c r="AH10" s="225" t="s">
        <v>655</v>
      </c>
      <c r="AI10" s="237"/>
      <c r="AJ10" s="214"/>
    </row>
    <row r="11" spans="1:36" s="4" customFormat="1" ht="29.25" customHeight="1">
      <c r="A11" s="250">
        <v>3</v>
      </c>
      <c r="B11" s="251" t="s">
        <v>709</v>
      </c>
      <c r="C11" s="254" t="s">
        <v>685</v>
      </c>
      <c r="D11" s="264">
        <v>3</v>
      </c>
      <c r="E11" s="273">
        <v>1</v>
      </c>
      <c r="F11" s="226"/>
      <c r="G11" s="226"/>
      <c r="H11" s="226"/>
      <c r="I11" s="226"/>
      <c r="J11" s="226"/>
      <c r="K11" s="225">
        <v>1</v>
      </c>
      <c r="L11" s="237"/>
      <c r="M11" s="261" t="s">
        <v>655</v>
      </c>
      <c r="N11" s="233" t="s">
        <v>655</v>
      </c>
      <c r="O11" s="233" t="s">
        <v>655</v>
      </c>
      <c r="P11" s="233" t="s">
        <v>655</v>
      </c>
      <c r="Q11" s="233" t="s">
        <v>655</v>
      </c>
      <c r="R11" s="256" t="s">
        <v>655</v>
      </c>
      <c r="S11" s="233" t="s">
        <v>655</v>
      </c>
      <c r="T11" s="233" t="s">
        <v>655</v>
      </c>
      <c r="U11" s="233" t="s">
        <v>655</v>
      </c>
      <c r="V11" s="233" t="s">
        <v>655</v>
      </c>
      <c r="W11" s="233" t="s">
        <v>655</v>
      </c>
      <c r="X11" s="233" t="s">
        <v>655</v>
      </c>
      <c r="Y11" s="234" t="s">
        <v>655</v>
      </c>
      <c r="Z11" s="234"/>
      <c r="AA11" s="247" t="s">
        <v>655</v>
      </c>
      <c r="AB11" s="241" t="s">
        <v>655</v>
      </c>
      <c r="AC11" s="225"/>
      <c r="AD11" s="225"/>
      <c r="AE11" s="225"/>
      <c r="AF11" s="237"/>
      <c r="AG11" s="241" t="s">
        <v>655</v>
      </c>
      <c r="AH11" s="225"/>
      <c r="AI11" s="237"/>
      <c r="AJ11" s="214"/>
    </row>
    <row r="12" spans="1:36" s="203" customFormat="1" ht="26.25" customHeight="1">
      <c r="A12" s="250">
        <v>4</v>
      </c>
      <c r="B12" s="251" t="s">
        <v>717</v>
      </c>
      <c r="C12" s="254" t="s">
        <v>685</v>
      </c>
      <c r="D12" s="265">
        <v>240</v>
      </c>
      <c r="E12" s="273"/>
      <c r="F12" s="226"/>
      <c r="G12" s="226"/>
      <c r="H12" s="226"/>
      <c r="I12" s="226"/>
      <c r="J12" s="226"/>
      <c r="K12" s="226"/>
      <c r="L12" s="238"/>
      <c r="M12" s="262"/>
      <c r="N12" s="235"/>
      <c r="O12" s="235"/>
      <c r="P12" s="235"/>
      <c r="Q12" s="235"/>
      <c r="R12" s="240"/>
      <c r="S12" s="235"/>
      <c r="T12" s="235"/>
      <c r="U12" s="235"/>
      <c r="V12" s="235"/>
      <c r="W12" s="235"/>
      <c r="X12" s="235"/>
      <c r="Y12" s="234"/>
      <c r="Z12" s="234"/>
      <c r="AA12" s="247"/>
      <c r="AB12" s="242"/>
      <c r="AC12" s="226"/>
      <c r="AD12" s="226"/>
      <c r="AE12" s="226" t="s">
        <v>655</v>
      </c>
      <c r="AF12" s="238"/>
      <c r="AG12" s="242"/>
      <c r="AH12" s="226"/>
      <c r="AI12" s="238" t="s">
        <v>655</v>
      </c>
      <c r="AJ12" s="215"/>
    </row>
    <row r="13" spans="1:36" s="203" customFormat="1" ht="26.25" customHeight="1">
      <c r="A13" s="250">
        <v>5</v>
      </c>
      <c r="B13" s="252" t="s">
        <v>688</v>
      </c>
      <c r="C13" s="254" t="s">
        <v>685</v>
      </c>
      <c r="D13" s="265">
        <v>10</v>
      </c>
      <c r="E13" s="273"/>
      <c r="F13" s="226">
        <v>1</v>
      </c>
      <c r="G13" s="226"/>
      <c r="H13" s="226"/>
      <c r="I13" s="226"/>
      <c r="J13" s="226"/>
      <c r="K13" s="226"/>
      <c r="L13" s="238"/>
      <c r="M13" s="262"/>
      <c r="N13" s="235"/>
      <c r="O13" s="235"/>
      <c r="P13" s="235"/>
      <c r="Q13" s="235"/>
      <c r="R13" s="240"/>
      <c r="S13" s="235"/>
      <c r="T13" s="235"/>
      <c r="U13" s="235"/>
      <c r="V13" s="235"/>
      <c r="W13" s="235" t="s">
        <v>655</v>
      </c>
      <c r="X13" s="235"/>
      <c r="Y13" s="234"/>
      <c r="Z13" s="234"/>
      <c r="AA13" s="247"/>
      <c r="AB13" s="242"/>
      <c r="AC13" s="226"/>
      <c r="AD13" s="226" t="s">
        <v>655</v>
      </c>
      <c r="AE13" s="226"/>
      <c r="AF13" s="238"/>
      <c r="AG13" s="242" t="s">
        <v>655</v>
      </c>
      <c r="AH13" s="226"/>
      <c r="AI13" s="238"/>
      <c r="AJ13" s="215"/>
    </row>
    <row r="14" spans="1:36" s="203" customFormat="1" ht="25.5" customHeight="1">
      <c r="A14" s="250">
        <v>6</v>
      </c>
      <c r="B14" s="252" t="s">
        <v>689</v>
      </c>
      <c r="C14" s="255" t="s">
        <v>692</v>
      </c>
      <c r="D14" s="265">
        <v>5</v>
      </c>
      <c r="E14" s="273"/>
      <c r="F14" s="226"/>
      <c r="G14" s="226">
        <v>1</v>
      </c>
      <c r="H14" s="226"/>
      <c r="I14" s="226"/>
      <c r="J14" s="226"/>
      <c r="K14" s="226"/>
      <c r="L14" s="238"/>
      <c r="M14" s="262" t="s">
        <v>655</v>
      </c>
      <c r="N14" s="235" t="s">
        <v>655</v>
      </c>
      <c r="O14" s="235" t="s">
        <v>655</v>
      </c>
      <c r="P14" s="235" t="s">
        <v>655</v>
      </c>
      <c r="Q14" s="235" t="s">
        <v>655</v>
      </c>
      <c r="R14" s="240"/>
      <c r="S14" s="235" t="s">
        <v>655</v>
      </c>
      <c r="T14" s="235" t="s">
        <v>655</v>
      </c>
      <c r="U14" s="235"/>
      <c r="V14" s="235" t="s">
        <v>655</v>
      </c>
      <c r="W14" s="235" t="s">
        <v>655</v>
      </c>
      <c r="X14" s="235" t="s">
        <v>655</v>
      </c>
      <c r="Y14" s="236" t="s">
        <v>655</v>
      </c>
      <c r="Z14" s="236"/>
      <c r="AA14" s="247" t="s">
        <v>655</v>
      </c>
      <c r="AB14" s="242" t="s">
        <v>655</v>
      </c>
      <c r="AC14" s="226"/>
      <c r="AD14" s="226"/>
      <c r="AE14" s="226"/>
      <c r="AF14" s="238"/>
      <c r="AG14" s="242" t="s">
        <v>655</v>
      </c>
      <c r="AH14" s="226"/>
      <c r="AI14" s="238"/>
      <c r="AJ14" s="215"/>
    </row>
    <row r="15" spans="1:36" s="203" customFormat="1" ht="25.5" customHeight="1">
      <c r="A15" s="250">
        <v>7</v>
      </c>
      <c r="B15" s="252" t="s">
        <v>704</v>
      </c>
      <c r="C15" s="255" t="s">
        <v>692</v>
      </c>
      <c r="D15" s="265">
        <v>1</v>
      </c>
      <c r="E15" s="273"/>
      <c r="F15" s="226"/>
      <c r="G15" s="226"/>
      <c r="H15" s="226">
        <v>1</v>
      </c>
      <c r="I15" s="226"/>
      <c r="J15" s="226"/>
      <c r="K15" s="226"/>
      <c r="L15" s="238"/>
      <c r="M15" s="279" t="s">
        <v>655</v>
      </c>
      <c r="N15" s="236"/>
      <c r="O15" s="236"/>
      <c r="P15" s="236"/>
      <c r="Q15" s="236"/>
      <c r="R15" s="280"/>
      <c r="S15" s="236"/>
      <c r="T15" s="236"/>
      <c r="U15" s="236"/>
      <c r="V15" s="236" t="s">
        <v>655</v>
      </c>
      <c r="W15" s="236" t="s">
        <v>655</v>
      </c>
      <c r="X15" s="236"/>
      <c r="Y15" s="236"/>
      <c r="Z15" s="236"/>
      <c r="AA15" s="281"/>
      <c r="AB15" s="242" t="s">
        <v>655</v>
      </c>
      <c r="AC15" s="226"/>
      <c r="AD15" s="226"/>
      <c r="AE15" s="226"/>
      <c r="AF15" s="238"/>
      <c r="AG15" s="242" t="s">
        <v>655</v>
      </c>
      <c r="AH15" s="226"/>
      <c r="AI15" s="238"/>
      <c r="AJ15" s="215"/>
    </row>
    <row r="16" spans="1:36" s="203" customFormat="1" ht="25.5" customHeight="1">
      <c r="A16" s="250">
        <v>8</v>
      </c>
      <c r="B16" s="252" t="s">
        <v>715</v>
      </c>
      <c r="C16" s="255" t="s">
        <v>692</v>
      </c>
      <c r="D16" s="265">
        <v>240</v>
      </c>
      <c r="E16" s="273"/>
      <c r="F16" s="226"/>
      <c r="G16" s="226"/>
      <c r="H16" s="226"/>
      <c r="I16" s="226"/>
      <c r="J16" s="226"/>
      <c r="K16" s="226"/>
      <c r="L16" s="238"/>
      <c r="M16" s="262"/>
      <c r="N16" s="235"/>
      <c r="O16" s="235"/>
      <c r="P16" s="235"/>
      <c r="Q16" s="235"/>
      <c r="R16" s="240"/>
      <c r="S16" s="235"/>
      <c r="T16" s="235"/>
      <c r="U16" s="235"/>
      <c r="V16" s="235"/>
      <c r="W16" s="235"/>
      <c r="X16" s="235"/>
      <c r="Y16" s="236"/>
      <c r="Z16" s="236"/>
      <c r="AA16" s="247"/>
      <c r="AB16" s="242"/>
      <c r="AC16" s="226"/>
      <c r="AD16" s="226"/>
      <c r="AE16" s="226" t="s">
        <v>655</v>
      </c>
      <c r="AF16" s="238"/>
      <c r="AG16" s="242"/>
      <c r="AH16" s="226"/>
      <c r="AI16" s="238" t="s">
        <v>655</v>
      </c>
      <c r="AJ16" s="215"/>
    </row>
    <row r="17" spans="1:36" s="203" customFormat="1" ht="26.25" customHeight="1">
      <c r="A17" s="250">
        <v>9</v>
      </c>
      <c r="B17" s="252" t="s">
        <v>712</v>
      </c>
      <c r="C17" s="255" t="s">
        <v>692</v>
      </c>
      <c r="D17" s="265">
        <v>30</v>
      </c>
      <c r="E17" s="273"/>
      <c r="F17" s="226"/>
      <c r="G17" s="226"/>
      <c r="H17" s="226">
        <v>1</v>
      </c>
      <c r="I17" s="226"/>
      <c r="J17" s="226"/>
      <c r="K17" s="226">
        <v>2</v>
      </c>
      <c r="L17" s="238"/>
      <c r="M17" s="279" t="s">
        <v>655</v>
      </c>
      <c r="N17" s="236"/>
      <c r="O17" s="236" t="s">
        <v>655</v>
      </c>
      <c r="P17" s="236" t="s">
        <v>655</v>
      </c>
      <c r="Q17" s="236" t="s">
        <v>655</v>
      </c>
      <c r="R17" s="280" t="s">
        <v>655</v>
      </c>
      <c r="S17" s="236" t="s">
        <v>655</v>
      </c>
      <c r="T17" s="236" t="s">
        <v>655</v>
      </c>
      <c r="U17" s="236" t="s">
        <v>655</v>
      </c>
      <c r="V17" s="236" t="s">
        <v>655</v>
      </c>
      <c r="W17" s="236" t="s">
        <v>655</v>
      </c>
      <c r="X17" s="236" t="s">
        <v>655</v>
      </c>
      <c r="Y17" s="236" t="s">
        <v>655</v>
      </c>
      <c r="Z17" s="236"/>
      <c r="AA17" s="281" t="s">
        <v>655</v>
      </c>
      <c r="AB17" s="242" t="s">
        <v>655</v>
      </c>
      <c r="AC17" s="226"/>
      <c r="AD17" s="226"/>
      <c r="AE17" s="226"/>
      <c r="AF17" s="238"/>
      <c r="AG17" s="242" t="s">
        <v>655</v>
      </c>
      <c r="AH17" s="226"/>
      <c r="AI17" s="238"/>
      <c r="AJ17" s="215"/>
    </row>
    <row r="18" spans="1:36" s="203" customFormat="1" ht="30.75" customHeight="1">
      <c r="A18" s="250">
        <v>10</v>
      </c>
      <c r="B18" s="252" t="s">
        <v>718</v>
      </c>
      <c r="C18" s="255" t="s">
        <v>692</v>
      </c>
      <c r="D18" s="265">
        <v>240</v>
      </c>
      <c r="E18" s="273"/>
      <c r="F18" s="226"/>
      <c r="G18" s="226"/>
      <c r="H18" s="226"/>
      <c r="I18" s="226"/>
      <c r="J18" s="226"/>
      <c r="K18" s="226"/>
      <c r="L18" s="238"/>
      <c r="M18" s="262"/>
      <c r="N18" s="235"/>
      <c r="O18" s="235"/>
      <c r="P18" s="235"/>
      <c r="Q18" s="235"/>
      <c r="R18" s="240"/>
      <c r="S18" s="235"/>
      <c r="T18" s="235"/>
      <c r="U18" s="235"/>
      <c r="V18" s="235"/>
      <c r="W18" s="235"/>
      <c r="X18" s="235"/>
      <c r="Y18" s="235"/>
      <c r="Z18" s="235"/>
      <c r="AA18" s="247"/>
      <c r="AB18" s="242"/>
      <c r="AC18" s="226"/>
      <c r="AD18" s="226"/>
      <c r="AE18" s="226" t="s">
        <v>655</v>
      </c>
      <c r="AF18" s="238"/>
      <c r="AG18" s="242"/>
      <c r="AH18" s="226"/>
      <c r="AI18" s="238" t="s">
        <v>655</v>
      </c>
      <c r="AJ18" s="215"/>
    </row>
    <row r="19" spans="1:36" s="203" customFormat="1" ht="27" customHeight="1">
      <c r="A19" s="250">
        <v>11</v>
      </c>
      <c r="B19" s="251" t="s">
        <v>688</v>
      </c>
      <c r="C19" s="255" t="s">
        <v>692</v>
      </c>
      <c r="D19" s="265">
        <v>10</v>
      </c>
      <c r="E19" s="274"/>
      <c r="F19" s="226">
        <v>1</v>
      </c>
      <c r="G19" s="226"/>
      <c r="H19" s="226"/>
      <c r="I19" s="226"/>
      <c r="J19" s="226"/>
      <c r="K19" s="226"/>
      <c r="L19" s="238"/>
      <c r="M19" s="262"/>
      <c r="N19" s="235"/>
      <c r="O19" s="235"/>
      <c r="P19" s="235"/>
      <c r="Q19" s="235"/>
      <c r="R19" s="240"/>
      <c r="S19" s="235"/>
      <c r="T19" s="235"/>
      <c r="U19" s="235"/>
      <c r="V19" s="235"/>
      <c r="W19" s="235" t="s">
        <v>655</v>
      </c>
      <c r="X19" s="235"/>
      <c r="Y19" s="235"/>
      <c r="Z19" s="235"/>
      <c r="AA19" s="247"/>
      <c r="AB19" s="242"/>
      <c r="AC19" s="226"/>
      <c r="AD19" s="226" t="s">
        <v>655</v>
      </c>
      <c r="AE19" s="226"/>
      <c r="AF19" s="238"/>
      <c r="AG19" s="242" t="s">
        <v>655</v>
      </c>
      <c r="AH19" s="226"/>
      <c r="AI19" s="238"/>
      <c r="AJ19" s="215"/>
    </row>
    <row r="20" spans="1:36" s="203" customFormat="1" ht="26.25" customHeight="1">
      <c r="A20" s="250">
        <v>12</v>
      </c>
      <c r="B20" s="252" t="s">
        <v>690</v>
      </c>
      <c r="C20" s="255" t="s">
        <v>692</v>
      </c>
      <c r="D20" s="265">
        <v>5</v>
      </c>
      <c r="E20" s="273"/>
      <c r="F20" s="226"/>
      <c r="G20" s="226">
        <v>1</v>
      </c>
      <c r="H20" s="226"/>
      <c r="I20" s="226"/>
      <c r="J20" s="226"/>
      <c r="K20" s="226"/>
      <c r="L20" s="238"/>
      <c r="M20" s="262" t="s">
        <v>655</v>
      </c>
      <c r="N20" s="235" t="s">
        <v>655</v>
      </c>
      <c r="O20" s="235" t="s">
        <v>655</v>
      </c>
      <c r="P20" s="235" t="s">
        <v>655</v>
      </c>
      <c r="Q20" s="235" t="s">
        <v>655</v>
      </c>
      <c r="R20" s="240"/>
      <c r="S20" s="235" t="s">
        <v>655</v>
      </c>
      <c r="T20" s="235" t="s">
        <v>655</v>
      </c>
      <c r="U20" s="235"/>
      <c r="V20" s="235" t="s">
        <v>655</v>
      </c>
      <c r="W20" s="235" t="s">
        <v>655</v>
      </c>
      <c r="X20" s="235" t="s">
        <v>655</v>
      </c>
      <c r="Y20" s="235" t="s">
        <v>655</v>
      </c>
      <c r="Z20" s="235"/>
      <c r="AA20" s="247" t="s">
        <v>655</v>
      </c>
      <c r="AB20" s="242" t="s">
        <v>655</v>
      </c>
      <c r="AC20" s="226"/>
      <c r="AD20" s="226"/>
      <c r="AE20" s="226"/>
      <c r="AF20" s="238"/>
      <c r="AG20" s="242" t="s">
        <v>655</v>
      </c>
      <c r="AH20" s="226"/>
      <c r="AI20" s="238"/>
      <c r="AJ20" s="215"/>
    </row>
    <row r="21" spans="1:36" s="203" customFormat="1" ht="26.25" customHeight="1">
      <c r="A21" s="250">
        <v>13</v>
      </c>
      <c r="B21" s="252" t="s">
        <v>704</v>
      </c>
      <c r="C21" s="255" t="s">
        <v>692</v>
      </c>
      <c r="D21" s="265">
        <v>1</v>
      </c>
      <c r="E21" s="273"/>
      <c r="F21" s="226"/>
      <c r="G21" s="226"/>
      <c r="H21" s="226"/>
      <c r="I21" s="226">
        <v>1</v>
      </c>
      <c r="J21" s="226"/>
      <c r="K21" s="226"/>
      <c r="L21" s="238"/>
      <c r="M21" s="279" t="s">
        <v>655</v>
      </c>
      <c r="N21" s="236"/>
      <c r="O21" s="236"/>
      <c r="P21" s="236"/>
      <c r="Q21" s="236"/>
      <c r="R21" s="280"/>
      <c r="S21" s="236"/>
      <c r="T21" s="236"/>
      <c r="U21" s="236"/>
      <c r="V21" s="236" t="s">
        <v>655</v>
      </c>
      <c r="W21" s="236" t="s">
        <v>655</v>
      </c>
      <c r="X21" s="236"/>
      <c r="Y21" s="236"/>
      <c r="Z21" s="236"/>
      <c r="AA21" s="281"/>
      <c r="AB21" s="242" t="s">
        <v>655</v>
      </c>
      <c r="AC21" s="226"/>
      <c r="AD21" s="226"/>
      <c r="AE21" s="226"/>
      <c r="AF21" s="238"/>
      <c r="AG21" s="242" t="s">
        <v>655</v>
      </c>
      <c r="AH21" s="226"/>
      <c r="AI21" s="238"/>
      <c r="AJ21" s="215"/>
    </row>
    <row r="22" spans="1:36" s="203" customFormat="1" ht="26.25" customHeight="1">
      <c r="A22" s="250">
        <v>14</v>
      </c>
      <c r="B22" s="251" t="s">
        <v>715</v>
      </c>
      <c r="C22" s="255" t="s">
        <v>692</v>
      </c>
      <c r="D22" s="265">
        <v>240</v>
      </c>
      <c r="E22" s="273"/>
      <c r="F22" s="226"/>
      <c r="G22" s="226"/>
      <c r="H22" s="226"/>
      <c r="I22" s="226"/>
      <c r="J22" s="226"/>
      <c r="K22" s="226"/>
      <c r="L22" s="238"/>
      <c r="M22" s="262"/>
      <c r="N22" s="235"/>
      <c r="O22" s="235"/>
      <c r="P22" s="235"/>
      <c r="Q22" s="235"/>
      <c r="R22" s="240"/>
      <c r="S22" s="235"/>
      <c r="T22" s="235"/>
      <c r="U22" s="235"/>
      <c r="V22" s="235"/>
      <c r="W22" s="235"/>
      <c r="X22" s="235"/>
      <c r="Y22" s="235"/>
      <c r="Z22" s="235"/>
      <c r="AA22" s="247"/>
      <c r="AB22" s="242"/>
      <c r="AC22" s="226"/>
      <c r="AD22" s="226"/>
      <c r="AE22" s="226" t="s">
        <v>655</v>
      </c>
      <c r="AF22" s="238"/>
      <c r="AG22" s="242"/>
      <c r="AH22" s="226"/>
      <c r="AI22" s="238" t="s">
        <v>655</v>
      </c>
      <c r="AJ22" s="215"/>
    </row>
    <row r="23" spans="1:36" s="203" customFormat="1" ht="24" customHeight="1">
      <c r="A23" s="250">
        <v>15</v>
      </c>
      <c r="B23" s="271" t="s">
        <v>713</v>
      </c>
      <c r="C23" s="255" t="s">
        <v>692</v>
      </c>
      <c r="D23" s="265">
        <v>10</v>
      </c>
      <c r="E23" s="273"/>
      <c r="F23" s="226"/>
      <c r="G23" s="226"/>
      <c r="H23" s="226"/>
      <c r="I23" s="226">
        <v>1</v>
      </c>
      <c r="J23" s="226"/>
      <c r="K23" s="226"/>
      <c r="L23" s="238"/>
      <c r="M23" s="262" t="s">
        <v>655</v>
      </c>
      <c r="N23" s="235"/>
      <c r="O23" s="235" t="s">
        <v>655</v>
      </c>
      <c r="P23" s="235" t="s">
        <v>655</v>
      </c>
      <c r="Q23" s="235" t="s">
        <v>655</v>
      </c>
      <c r="R23" s="240"/>
      <c r="S23" s="235"/>
      <c r="T23" s="235"/>
      <c r="U23" s="235"/>
      <c r="V23" s="235" t="s">
        <v>655</v>
      </c>
      <c r="W23" s="235" t="s">
        <v>655</v>
      </c>
      <c r="X23" s="235"/>
      <c r="Y23" s="235"/>
      <c r="Z23" s="235"/>
      <c r="AA23" s="247"/>
      <c r="AB23" s="242" t="s">
        <v>655</v>
      </c>
      <c r="AC23" s="267"/>
      <c r="AD23" s="226"/>
      <c r="AE23" s="226"/>
      <c r="AF23" s="238"/>
      <c r="AG23" s="242" t="s">
        <v>655</v>
      </c>
      <c r="AH23" s="226"/>
      <c r="AI23" s="238"/>
      <c r="AJ23" s="215"/>
    </row>
    <row r="24" spans="1:36" s="203" customFormat="1" ht="24" customHeight="1">
      <c r="A24" s="250">
        <v>16</v>
      </c>
      <c r="B24" s="252" t="s">
        <v>704</v>
      </c>
      <c r="C24" s="255" t="s">
        <v>692</v>
      </c>
      <c r="D24" s="265">
        <v>1</v>
      </c>
      <c r="E24" s="273"/>
      <c r="F24" s="226"/>
      <c r="G24" s="226"/>
      <c r="H24" s="226"/>
      <c r="I24" s="226"/>
      <c r="J24" s="226">
        <v>1</v>
      </c>
      <c r="K24" s="226"/>
      <c r="L24" s="238"/>
      <c r="M24" s="262" t="s">
        <v>655</v>
      </c>
      <c r="N24" s="235"/>
      <c r="O24" s="235"/>
      <c r="P24" s="235"/>
      <c r="Q24" s="235"/>
      <c r="R24" s="240"/>
      <c r="S24" s="235"/>
      <c r="T24" s="235"/>
      <c r="U24" s="235"/>
      <c r="V24" s="235" t="s">
        <v>655</v>
      </c>
      <c r="W24" s="235" t="s">
        <v>655</v>
      </c>
      <c r="X24" s="235"/>
      <c r="Y24" s="235"/>
      <c r="Z24" s="235"/>
      <c r="AA24" s="247"/>
      <c r="AB24" s="242" t="s">
        <v>655</v>
      </c>
      <c r="AC24" s="267"/>
      <c r="AD24" s="226"/>
      <c r="AE24" s="226"/>
      <c r="AF24" s="238"/>
      <c r="AG24" s="242" t="s">
        <v>655</v>
      </c>
      <c r="AH24" s="226"/>
      <c r="AI24" s="238"/>
      <c r="AJ24" s="215"/>
    </row>
    <row r="25" spans="1:36" s="203" customFormat="1" ht="24" customHeight="1">
      <c r="A25" s="250">
        <v>17</v>
      </c>
      <c r="B25" s="252" t="s">
        <v>715</v>
      </c>
      <c r="C25" s="255" t="s">
        <v>692</v>
      </c>
      <c r="D25" s="265">
        <v>240</v>
      </c>
      <c r="E25" s="273"/>
      <c r="F25" s="226"/>
      <c r="G25" s="226"/>
      <c r="H25" s="226"/>
      <c r="I25" s="226"/>
      <c r="J25" s="226"/>
      <c r="K25" s="226"/>
      <c r="L25" s="238"/>
      <c r="M25" s="262"/>
      <c r="N25" s="235"/>
      <c r="O25" s="235"/>
      <c r="P25" s="235"/>
      <c r="Q25" s="235"/>
      <c r="R25" s="240"/>
      <c r="S25" s="235"/>
      <c r="T25" s="235"/>
      <c r="U25" s="235"/>
      <c r="V25" s="235"/>
      <c r="W25" s="235"/>
      <c r="X25" s="235"/>
      <c r="Y25" s="235"/>
      <c r="Z25" s="235"/>
      <c r="AA25" s="247"/>
      <c r="AB25" s="242"/>
      <c r="AC25" s="267"/>
      <c r="AD25" s="226"/>
      <c r="AE25" s="226" t="s">
        <v>655</v>
      </c>
      <c r="AF25" s="238"/>
      <c r="AG25" s="242"/>
      <c r="AH25" s="226"/>
      <c r="AI25" s="238" t="s">
        <v>655</v>
      </c>
      <c r="AJ25" s="215"/>
    </row>
    <row r="26" spans="1:36" s="203" customFormat="1" ht="27.75" customHeight="1">
      <c r="A26" s="250">
        <v>18</v>
      </c>
      <c r="B26" s="252" t="s">
        <v>719</v>
      </c>
      <c r="C26" s="255" t="s">
        <v>692</v>
      </c>
      <c r="D26" s="265">
        <v>60</v>
      </c>
      <c r="E26" s="273"/>
      <c r="F26" s="226"/>
      <c r="G26" s="226"/>
      <c r="H26" s="226"/>
      <c r="I26" s="226"/>
      <c r="J26" s="226">
        <v>1</v>
      </c>
      <c r="K26" s="226"/>
      <c r="L26" s="238"/>
      <c r="M26" s="262" t="s">
        <v>655</v>
      </c>
      <c r="N26" s="235"/>
      <c r="O26" s="235"/>
      <c r="P26" s="235"/>
      <c r="Q26" s="235"/>
      <c r="R26" s="240"/>
      <c r="S26" s="235" t="s">
        <v>655</v>
      </c>
      <c r="T26" s="235" t="s">
        <v>655</v>
      </c>
      <c r="U26" s="235"/>
      <c r="V26" s="235" t="s">
        <v>655</v>
      </c>
      <c r="W26" s="235" t="s">
        <v>655</v>
      </c>
      <c r="X26" s="235" t="s">
        <v>655</v>
      </c>
      <c r="Y26" s="235" t="s">
        <v>655</v>
      </c>
      <c r="Z26" s="235" t="s">
        <v>655</v>
      </c>
      <c r="AA26" s="247" t="s">
        <v>655</v>
      </c>
      <c r="AB26" s="242"/>
      <c r="AC26" s="226" t="s">
        <v>655</v>
      </c>
      <c r="AD26" s="226"/>
      <c r="AE26" s="226"/>
      <c r="AF26" s="238"/>
      <c r="AG26" s="242"/>
      <c r="AH26" s="226" t="s">
        <v>655</v>
      </c>
      <c r="AI26" s="238"/>
      <c r="AJ26" s="215"/>
    </row>
    <row r="27" spans="1:36" s="203" customFormat="1" ht="27" customHeight="1">
      <c r="A27" s="250">
        <v>19</v>
      </c>
      <c r="B27" s="251" t="s">
        <v>714</v>
      </c>
      <c r="C27" s="255" t="s">
        <v>692</v>
      </c>
      <c r="D27" s="265">
        <v>960</v>
      </c>
      <c r="E27" s="273"/>
      <c r="F27" s="226"/>
      <c r="G27" s="226"/>
      <c r="H27" s="226"/>
      <c r="I27" s="226"/>
      <c r="J27" s="226"/>
      <c r="K27" s="226"/>
      <c r="L27" s="238"/>
      <c r="M27" s="262"/>
      <c r="N27" s="235"/>
      <c r="O27" s="235"/>
      <c r="P27" s="235"/>
      <c r="Q27" s="235"/>
      <c r="R27" s="240"/>
      <c r="S27" s="235"/>
      <c r="T27" s="235"/>
      <c r="U27" s="235"/>
      <c r="V27" s="235"/>
      <c r="W27" s="235"/>
      <c r="X27" s="235"/>
      <c r="Y27" s="235"/>
      <c r="Z27" s="235"/>
      <c r="AA27" s="247"/>
      <c r="AB27" s="242"/>
      <c r="AC27" s="226"/>
      <c r="AD27" s="226"/>
      <c r="AE27" s="226" t="s">
        <v>655</v>
      </c>
      <c r="AF27" s="238"/>
      <c r="AG27" s="242"/>
      <c r="AH27" s="226"/>
      <c r="AI27" s="238" t="s">
        <v>655</v>
      </c>
      <c r="AJ27" s="215"/>
    </row>
    <row r="28" spans="1:36" s="203" customFormat="1" ht="28.5" customHeight="1">
      <c r="A28" s="250">
        <v>20</v>
      </c>
      <c r="B28" s="251" t="s">
        <v>698</v>
      </c>
      <c r="C28" s="255" t="s">
        <v>692</v>
      </c>
      <c r="D28" s="265">
        <v>30</v>
      </c>
      <c r="E28" s="273"/>
      <c r="F28" s="226"/>
      <c r="G28" s="226"/>
      <c r="H28" s="226"/>
      <c r="I28" s="226"/>
      <c r="J28" s="226">
        <v>1</v>
      </c>
      <c r="K28" s="226">
        <v>2</v>
      </c>
      <c r="L28" s="238"/>
      <c r="M28" s="262" t="s">
        <v>655</v>
      </c>
      <c r="N28" s="235"/>
      <c r="O28" s="235" t="s">
        <v>655</v>
      </c>
      <c r="P28" s="235" t="s">
        <v>655</v>
      </c>
      <c r="Q28" s="235" t="s">
        <v>655</v>
      </c>
      <c r="R28" s="240" t="s">
        <v>655</v>
      </c>
      <c r="S28" s="235" t="s">
        <v>655</v>
      </c>
      <c r="T28" s="235" t="s">
        <v>655</v>
      </c>
      <c r="U28" s="235" t="s">
        <v>655</v>
      </c>
      <c r="V28" s="235" t="s">
        <v>655</v>
      </c>
      <c r="W28" s="235" t="s">
        <v>655</v>
      </c>
      <c r="X28" s="235" t="s">
        <v>655</v>
      </c>
      <c r="Y28" s="235" t="s">
        <v>655</v>
      </c>
      <c r="Z28" s="235"/>
      <c r="AA28" s="247" t="s">
        <v>655</v>
      </c>
      <c r="AB28" s="242" t="s">
        <v>655</v>
      </c>
      <c r="AC28" s="226"/>
      <c r="AD28" s="226"/>
      <c r="AE28" s="226"/>
      <c r="AF28" s="238"/>
      <c r="AG28" s="242" t="s">
        <v>655</v>
      </c>
      <c r="AH28" s="226"/>
      <c r="AI28" s="238"/>
      <c r="AJ28" s="215"/>
    </row>
    <row r="29" spans="1:36" s="203" customFormat="1" ht="28.5" customHeight="1">
      <c r="A29" s="272">
        <v>21</v>
      </c>
      <c r="B29" s="252" t="s">
        <v>720</v>
      </c>
      <c r="C29" s="255" t="s">
        <v>692</v>
      </c>
      <c r="D29" s="265">
        <v>240</v>
      </c>
      <c r="E29" s="273"/>
      <c r="F29" s="226"/>
      <c r="G29" s="226"/>
      <c r="H29" s="226"/>
      <c r="I29" s="226"/>
      <c r="J29" s="226"/>
      <c r="K29" s="226"/>
      <c r="L29" s="238"/>
      <c r="M29" s="262"/>
      <c r="N29" s="235"/>
      <c r="O29" s="235"/>
      <c r="P29" s="235"/>
      <c r="Q29" s="235"/>
      <c r="R29" s="240"/>
      <c r="S29" s="235"/>
      <c r="T29" s="235"/>
      <c r="U29" s="235"/>
      <c r="V29" s="235"/>
      <c r="W29" s="235"/>
      <c r="X29" s="235"/>
      <c r="Y29" s="235"/>
      <c r="Z29" s="235"/>
      <c r="AA29" s="247"/>
      <c r="AB29" s="242"/>
      <c r="AC29" s="226"/>
      <c r="AD29" s="226"/>
      <c r="AE29" s="226" t="s">
        <v>655</v>
      </c>
      <c r="AF29" s="238"/>
      <c r="AG29" s="242"/>
      <c r="AH29" s="226"/>
      <c r="AI29" s="238" t="s">
        <v>655</v>
      </c>
      <c r="AJ29" s="215"/>
    </row>
    <row r="30" spans="1:36" s="203" customFormat="1" ht="28.5" customHeight="1">
      <c r="A30" s="272">
        <v>22</v>
      </c>
      <c r="B30" s="252" t="s">
        <v>706</v>
      </c>
      <c r="C30" s="255" t="s">
        <v>692</v>
      </c>
      <c r="D30" s="265">
        <v>5</v>
      </c>
      <c r="E30" s="273"/>
      <c r="F30" s="226"/>
      <c r="G30" s="226"/>
      <c r="H30" s="226"/>
      <c r="I30" s="226">
        <v>1</v>
      </c>
      <c r="J30" s="226"/>
      <c r="K30" s="226"/>
      <c r="L30" s="238"/>
      <c r="M30" s="279" t="s">
        <v>655</v>
      </c>
      <c r="N30" s="236"/>
      <c r="O30" s="236"/>
      <c r="P30" s="236"/>
      <c r="Q30" s="236"/>
      <c r="R30" s="280"/>
      <c r="S30" s="236"/>
      <c r="T30" s="236"/>
      <c r="U30" s="236"/>
      <c r="V30" s="236" t="s">
        <v>655</v>
      </c>
      <c r="W30" s="236" t="s">
        <v>655</v>
      </c>
      <c r="X30" s="236"/>
      <c r="Y30" s="236"/>
      <c r="Z30" s="236"/>
      <c r="AA30" s="281"/>
      <c r="AB30" s="242"/>
      <c r="AC30" s="226" t="s">
        <v>655</v>
      </c>
      <c r="AD30" s="226"/>
      <c r="AE30" s="226"/>
      <c r="AF30" s="238"/>
      <c r="AG30" s="242"/>
      <c r="AH30" s="226" t="s">
        <v>655</v>
      </c>
      <c r="AI30" s="238"/>
      <c r="AJ30" s="215"/>
    </row>
    <row r="31" spans="1:36" s="203" customFormat="1" ht="30" customHeight="1">
      <c r="A31" s="272">
        <v>23</v>
      </c>
      <c r="B31" s="252" t="s">
        <v>710</v>
      </c>
      <c r="C31" s="255" t="s">
        <v>692</v>
      </c>
      <c r="D31" s="265">
        <v>5</v>
      </c>
      <c r="E31" s="273"/>
      <c r="F31" s="226"/>
      <c r="G31" s="226"/>
      <c r="H31" s="226"/>
      <c r="I31" s="226">
        <v>1</v>
      </c>
      <c r="J31" s="226"/>
      <c r="K31" s="226"/>
      <c r="L31" s="238"/>
      <c r="M31" s="262" t="s">
        <v>655</v>
      </c>
      <c r="N31" s="235"/>
      <c r="O31" s="235" t="s">
        <v>655</v>
      </c>
      <c r="P31" s="235" t="s">
        <v>655</v>
      </c>
      <c r="Q31" s="235" t="s">
        <v>655</v>
      </c>
      <c r="R31" s="240"/>
      <c r="S31" s="235"/>
      <c r="T31" s="235"/>
      <c r="U31" s="235"/>
      <c r="V31" s="235" t="s">
        <v>655</v>
      </c>
      <c r="W31" s="235" t="s">
        <v>655</v>
      </c>
      <c r="X31" s="235"/>
      <c r="Y31" s="235"/>
      <c r="Z31" s="235"/>
      <c r="AA31" s="247"/>
      <c r="AB31" s="242" t="s">
        <v>655</v>
      </c>
      <c r="AC31" s="226"/>
      <c r="AD31" s="226"/>
      <c r="AE31" s="226"/>
      <c r="AF31" s="238"/>
      <c r="AG31" s="242" t="s">
        <v>655</v>
      </c>
      <c r="AH31" s="226"/>
      <c r="AI31" s="238"/>
      <c r="AJ31" s="215"/>
    </row>
    <row r="32" spans="1:36" s="203" customFormat="1" ht="29.25" customHeight="1">
      <c r="A32" s="250">
        <v>24</v>
      </c>
      <c r="B32" s="252" t="s">
        <v>699</v>
      </c>
      <c r="C32" s="255" t="s">
        <v>692</v>
      </c>
      <c r="D32" s="265">
        <v>5</v>
      </c>
      <c r="E32" s="273"/>
      <c r="F32" s="226"/>
      <c r="G32" s="226">
        <v>1</v>
      </c>
      <c r="H32" s="226"/>
      <c r="I32" s="226"/>
      <c r="J32" s="226"/>
      <c r="K32" s="226"/>
      <c r="L32" s="238"/>
      <c r="M32" s="262" t="s">
        <v>655</v>
      </c>
      <c r="N32" s="235" t="s">
        <v>655</v>
      </c>
      <c r="O32" s="235" t="s">
        <v>655</v>
      </c>
      <c r="P32" s="235" t="s">
        <v>655</v>
      </c>
      <c r="Q32" s="235" t="s">
        <v>655</v>
      </c>
      <c r="R32" s="240"/>
      <c r="S32" s="235" t="s">
        <v>655</v>
      </c>
      <c r="T32" s="235" t="s">
        <v>655</v>
      </c>
      <c r="U32" s="235"/>
      <c r="V32" s="235" t="s">
        <v>655</v>
      </c>
      <c r="W32" s="235" t="s">
        <v>655</v>
      </c>
      <c r="X32" s="235" t="s">
        <v>655</v>
      </c>
      <c r="Y32" s="235" t="s">
        <v>655</v>
      </c>
      <c r="Z32" s="235"/>
      <c r="AA32" s="247" t="s">
        <v>655</v>
      </c>
      <c r="AB32" s="242" t="s">
        <v>655</v>
      </c>
      <c r="AC32" s="226"/>
      <c r="AD32" s="226"/>
      <c r="AE32" s="226"/>
      <c r="AF32" s="238"/>
      <c r="AG32" s="242" t="s">
        <v>655</v>
      </c>
      <c r="AH32" s="226"/>
      <c r="AI32" s="238"/>
      <c r="AJ32" s="215"/>
    </row>
    <row r="33" spans="1:36" s="203" customFormat="1" ht="28.5" customHeight="1">
      <c r="A33" s="250">
        <v>25</v>
      </c>
      <c r="B33" s="252" t="s">
        <v>691</v>
      </c>
      <c r="C33" s="255" t="s">
        <v>692</v>
      </c>
      <c r="D33" s="265">
        <v>10</v>
      </c>
      <c r="E33" s="273"/>
      <c r="F33" s="226">
        <v>1</v>
      </c>
      <c r="G33" s="226"/>
      <c r="H33" s="226"/>
      <c r="I33" s="226"/>
      <c r="J33" s="226"/>
      <c r="K33" s="226"/>
      <c r="L33" s="238"/>
      <c r="M33" s="262"/>
      <c r="N33" s="235"/>
      <c r="O33" s="235"/>
      <c r="P33" s="235"/>
      <c r="Q33" s="235"/>
      <c r="R33" s="240"/>
      <c r="S33" s="235"/>
      <c r="T33" s="235"/>
      <c r="U33" s="235"/>
      <c r="V33" s="235"/>
      <c r="W33" s="235" t="s">
        <v>655</v>
      </c>
      <c r="X33" s="235"/>
      <c r="Y33" s="235"/>
      <c r="Z33" s="235"/>
      <c r="AA33" s="247"/>
      <c r="AB33" s="242"/>
      <c r="AC33" s="226"/>
      <c r="AD33" s="226" t="s">
        <v>655</v>
      </c>
      <c r="AE33" s="226"/>
      <c r="AF33" s="238"/>
      <c r="AG33" s="242" t="s">
        <v>655</v>
      </c>
      <c r="AH33" s="226"/>
      <c r="AI33" s="238"/>
      <c r="AJ33" s="215"/>
    </row>
    <row r="34" spans="1:36" s="203" customFormat="1" ht="25.5" customHeight="1">
      <c r="A34" s="272">
        <v>26</v>
      </c>
      <c r="B34" s="252" t="s">
        <v>721</v>
      </c>
      <c r="C34" s="255" t="s">
        <v>692</v>
      </c>
      <c r="D34" s="265">
        <v>1</v>
      </c>
      <c r="E34" s="273"/>
      <c r="F34" s="226"/>
      <c r="G34" s="226"/>
      <c r="H34" s="226">
        <v>1</v>
      </c>
      <c r="I34" s="226"/>
      <c r="J34" s="226"/>
      <c r="K34" s="226"/>
      <c r="L34" s="238"/>
      <c r="M34" s="262" t="s">
        <v>655</v>
      </c>
      <c r="N34" s="235" t="s">
        <v>655</v>
      </c>
      <c r="O34" s="235" t="s">
        <v>655</v>
      </c>
      <c r="P34" s="235" t="s">
        <v>655</v>
      </c>
      <c r="Q34" s="235" t="s">
        <v>655</v>
      </c>
      <c r="R34" s="240"/>
      <c r="S34" s="235" t="s">
        <v>655</v>
      </c>
      <c r="T34" s="235" t="s">
        <v>655</v>
      </c>
      <c r="U34" s="235"/>
      <c r="V34" s="235" t="s">
        <v>655</v>
      </c>
      <c r="W34" s="235" t="s">
        <v>655</v>
      </c>
      <c r="X34" s="235" t="s">
        <v>655</v>
      </c>
      <c r="Y34" s="235" t="s">
        <v>655</v>
      </c>
      <c r="Z34" s="235"/>
      <c r="AA34" s="247" t="s">
        <v>655</v>
      </c>
      <c r="AB34" s="242" t="s">
        <v>655</v>
      </c>
      <c r="AC34" s="226"/>
      <c r="AD34" s="226"/>
      <c r="AE34" s="226"/>
      <c r="AF34" s="238"/>
      <c r="AG34" s="242" t="s">
        <v>655</v>
      </c>
      <c r="AH34" s="226"/>
      <c r="AI34" s="238"/>
      <c r="AJ34" s="215"/>
    </row>
    <row r="35" spans="1:36" s="203" customFormat="1" ht="27.75" customHeight="1">
      <c r="A35" s="250">
        <v>27</v>
      </c>
      <c r="B35" s="251" t="s">
        <v>716</v>
      </c>
      <c r="C35" s="255" t="s">
        <v>692</v>
      </c>
      <c r="D35" s="265">
        <v>240</v>
      </c>
      <c r="E35" s="273"/>
      <c r="F35" s="226"/>
      <c r="G35" s="226"/>
      <c r="H35" s="226"/>
      <c r="I35" s="226"/>
      <c r="J35" s="226"/>
      <c r="K35" s="226"/>
      <c r="L35" s="238"/>
      <c r="M35" s="262"/>
      <c r="N35" s="235"/>
      <c r="O35" s="235"/>
      <c r="P35" s="235"/>
      <c r="Q35" s="235"/>
      <c r="R35" s="240"/>
      <c r="S35" s="235"/>
      <c r="T35" s="235"/>
      <c r="U35" s="235"/>
      <c r="V35" s="235"/>
      <c r="W35" s="235"/>
      <c r="X35" s="235"/>
      <c r="Y35" s="235"/>
      <c r="Z35" s="235"/>
      <c r="AA35" s="247"/>
      <c r="AB35" s="242"/>
      <c r="AC35" s="226"/>
      <c r="AD35" s="226"/>
      <c r="AE35" s="226" t="s">
        <v>655</v>
      </c>
      <c r="AF35" s="238"/>
      <c r="AG35" s="242"/>
      <c r="AH35" s="226"/>
      <c r="AI35" s="238" t="s">
        <v>655</v>
      </c>
      <c r="AJ35" s="215"/>
    </row>
    <row r="36" spans="1:36" s="203" customFormat="1" ht="27.75" customHeight="1">
      <c r="A36" s="250">
        <v>28</v>
      </c>
      <c r="B36" s="252" t="s">
        <v>707</v>
      </c>
      <c r="C36" s="255" t="s">
        <v>692</v>
      </c>
      <c r="D36" s="265">
        <v>15</v>
      </c>
      <c r="E36" s="273"/>
      <c r="F36" s="226"/>
      <c r="G36" s="226"/>
      <c r="H36" s="226">
        <v>1</v>
      </c>
      <c r="I36" s="226"/>
      <c r="J36" s="226"/>
      <c r="K36" s="226"/>
      <c r="L36" s="238"/>
      <c r="M36" s="279" t="s">
        <v>655</v>
      </c>
      <c r="N36" s="236"/>
      <c r="O36" s="236"/>
      <c r="P36" s="236"/>
      <c r="Q36" s="236"/>
      <c r="R36" s="280"/>
      <c r="S36" s="236"/>
      <c r="T36" s="236" t="s">
        <v>655</v>
      </c>
      <c r="U36" s="236"/>
      <c r="V36" s="236" t="s">
        <v>655</v>
      </c>
      <c r="W36" s="236" t="s">
        <v>655</v>
      </c>
      <c r="X36" s="236" t="s">
        <v>655</v>
      </c>
      <c r="Y36" s="236" t="s">
        <v>655</v>
      </c>
      <c r="Z36" s="236"/>
      <c r="AA36" s="281" t="s">
        <v>655</v>
      </c>
      <c r="AB36" s="242"/>
      <c r="AC36" s="226" t="s">
        <v>655</v>
      </c>
      <c r="AD36" s="226"/>
      <c r="AE36" s="226"/>
      <c r="AF36" s="238"/>
      <c r="AG36" s="242"/>
      <c r="AH36" s="226" t="s">
        <v>655</v>
      </c>
      <c r="AI36" s="238"/>
      <c r="AJ36" s="215"/>
    </row>
    <row r="37" spans="1:36" s="203" customFormat="1" ht="28.5" customHeight="1">
      <c r="A37" s="250">
        <v>29</v>
      </c>
      <c r="B37" s="251" t="s">
        <v>697</v>
      </c>
      <c r="C37" s="255" t="s">
        <v>692</v>
      </c>
      <c r="D37" s="265">
        <v>15</v>
      </c>
      <c r="E37" s="273"/>
      <c r="F37" s="226"/>
      <c r="G37" s="275"/>
      <c r="H37" s="226">
        <v>1</v>
      </c>
      <c r="I37" s="226"/>
      <c r="J37" s="226"/>
      <c r="K37" s="226"/>
      <c r="L37" s="238"/>
      <c r="M37" s="262" t="s">
        <v>655</v>
      </c>
      <c r="N37" s="235"/>
      <c r="O37" s="235"/>
      <c r="P37" s="235"/>
      <c r="Q37" s="235"/>
      <c r="R37" s="240"/>
      <c r="S37" s="235" t="s">
        <v>655</v>
      </c>
      <c r="T37" s="235" t="s">
        <v>655</v>
      </c>
      <c r="U37" s="235"/>
      <c r="V37" s="235" t="s">
        <v>655</v>
      </c>
      <c r="W37" s="235" t="s">
        <v>655</v>
      </c>
      <c r="X37" s="235" t="s">
        <v>655</v>
      </c>
      <c r="Y37" s="235" t="s">
        <v>655</v>
      </c>
      <c r="Z37" s="235" t="s">
        <v>655</v>
      </c>
      <c r="AA37" s="247" t="s">
        <v>655</v>
      </c>
      <c r="AB37" s="242" t="s">
        <v>655</v>
      </c>
      <c r="AC37" s="226"/>
      <c r="AD37" s="226"/>
      <c r="AE37" s="226"/>
      <c r="AF37" s="238"/>
      <c r="AG37" s="242" t="s">
        <v>655</v>
      </c>
      <c r="AH37" s="226"/>
      <c r="AI37" s="238"/>
      <c r="AJ37" s="215"/>
    </row>
    <row r="38" spans="1:36" s="203" customFormat="1" ht="27" customHeight="1">
      <c r="A38" s="250">
        <v>30</v>
      </c>
      <c r="B38" s="251" t="s">
        <v>722</v>
      </c>
      <c r="C38" s="255" t="s">
        <v>692</v>
      </c>
      <c r="D38" s="265">
        <v>1920</v>
      </c>
      <c r="E38" s="273"/>
      <c r="F38" s="226"/>
      <c r="G38" s="226"/>
      <c r="H38" s="226"/>
      <c r="I38" s="226"/>
      <c r="J38" s="226"/>
      <c r="K38" s="226"/>
      <c r="L38" s="238"/>
      <c r="M38" s="262"/>
      <c r="N38" s="235"/>
      <c r="O38" s="235"/>
      <c r="P38" s="235"/>
      <c r="Q38" s="235"/>
      <c r="R38" s="240"/>
      <c r="S38" s="235"/>
      <c r="T38" s="235"/>
      <c r="U38" s="235"/>
      <c r="V38" s="235"/>
      <c r="W38" s="235"/>
      <c r="X38" s="235"/>
      <c r="Y38" s="235"/>
      <c r="Z38" s="235"/>
      <c r="AA38" s="247"/>
      <c r="AB38" s="242"/>
      <c r="AC38" s="226"/>
      <c r="AD38" s="226"/>
      <c r="AE38" s="226" t="s">
        <v>655</v>
      </c>
      <c r="AF38" s="238"/>
      <c r="AG38" s="242"/>
      <c r="AH38" s="226"/>
      <c r="AI38" s="238" t="s">
        <v>655</v>
      </c>
      <c r="AJ38" s="215"/>
    </row>
    <row r="39" spans="1:36" s="203" customFormat="1" ht="26.25" thickBot="1">
      <c r="A39" s="250">
        <v>31</v>
      </c>
      <c r="B39" s="253" t="s">
        <v>696</v>
      </c>
      <c r="C39" s="255" t="s">
        <v>692</v>
      </c>
      <c r="D39" s="266">
        <v>15</v>
      </c>
      <c r="E39" s="276"/>
      <c r="F39" s="277"/>
      <c r="G39" s="277"/>
      <c r="H39" s="277">
        <v>1</v>
      </c>
      <c r="I39" s="277"/>
      <c r="J39" s="277"/>
      <c r="K39" s="277">
        <v>2</v>
      </c>
      <c r="L39" s="278"/>
      <c r="M39" s="263" t="s">
        <v>655</v>
      </c>
      <c r="N39" s="248"/>
      <c r="O39" s="248" t="s">
        <v>655</v>
      </c>
      <c r="P39" s="248" t="s">
        <v>655</v>
      </c>
      <c r="Q39" s="248" t="s">
        <v>655</v>
      </c>
      <c r="R39" s="257" t="s">
        <v>655</v>
      </c>
      <c r="S39" s="248" t="s">
        <v>655</v>
      </c>
      <c r="T39" s="248" t="s">
        <v>655</v>
      </c>
      <c r="U39" s="248" t="s">
        <v>655</v>
      </c>
      <c r="V39" s="248" t="s">
        <v>655</v>
      </c>
      <c r="W39" s="248" t="s">
        <v>655</v>
      </c>
      <c r="X39" s="248" t="s">
        <v>655</v>
      </c>
      <c r="Y39" s="248" t="s">
        <v>655</v>
      </c>
      <c r="Z39" s="248"/>
      <c r="AA39" s="249" t="s">
        <v>655</v>
      </c>
      <c r="AB39" s="282" t="s">
        <v>655</v>
      </c>
      <c r="AC39" s="283"/>
      <c r="AD39" s="283"/>
      <c r="AE39" s="283"/>
      <c r="AF39" s="284"/>
      <c r="AG39" s="282" t="s">
        <v>655</v>
      </c>
      <c r="AH39" s="283"/>
      <c r="AI39" s="284"/>
      <c r="AJ39" s="215"/>
    </row>
    <row r="40" spans="1:36" s="5" customFormat="1" ht="15.75" customHeight="1" thickBot="1">
      <c r="A40" s="319" t="s">
        <v>675</v>
      </c>
      <c r="B40" s="320"/>
      <c r="C40" s="320"/>
      <c r="D40" s="244">
        <f aca="true" t="shared" si="0" ref="D40:L40">SUM(D9:D39)</f>
        <v>4799</v>
      </c>
      <c r="E40" s="244">
        <f t="shared" si="0"/>
        <v>3</v>
      </c>
      <c r="F40" s="244">
        <f t="shared" si="0"/>
        <v>3</v>
      </c>
      <c r="G40" s="244">
        <f t="shared" si="0"/>
        <v>3</v>
      </c>
      <c r="H40" s="244">
        <f t="shared" si="0"/>
        <v>6</v>
      </c>
      <c r="I40" s="244">
        <f t="shared" si="0"/>
        <v>4</v>
      </c>
      <c r="J40" s="244">
        <f t="shared" si="0"/>
        <v>3</v>
      </c>
      <c r="K40" s="244">
        <f t="shared" si="0"/>
        <v>7</v>
      </c>
      <c r="L40" s="244">
        <f t="shared" si="0"/>
        <v>0</v>
      </c>
      <c r="M40" s="244">
        <f aca="true" t="shared" si="1" ref="M40:AA40">COUNTIF(M9:M39,"x")</f>
        <v>19</v>
      </c>
      <c r="N40" s="244">
        <f t="shared" si="1"/>
        <v>5</v>
      </c>
      <c r="O40" s="244">
        <f t="shared" si="1"/>
        <v>10</v>
      </c>
      <c r="P40" s="244">
        <f t="shared" si="1"/>
        <v>10</v>
      </c>
      <c r="Q40" s="244">
        <f t="shared" si="1"/>
        <v>10</v>
      </c>
      <c r="R40" s="244">
        <f t="shared" si="1"/>
        <v>4</v>
      </c>
      <c r="S40" s="244">
        <f t="shared" si="1"/>
        <v>10</v>
      </c>
      <c r="T40" s="244">
        <f t="shared" si="1"/>
        <v>11</v>
      </c>
      <c r="U40" s="244">
        <f t="shared" si="1"/>
        <v>4</v>
      </c>
      <c r="V40" s="244">
        <f t="shared" si="1"/>
        <v>19</v>
      </c>
      <c r="W40" s="244">
        <f t="shared" si="1"/>
        <v>22</v>
      </c>
      <c r="X40" s="244">
        <f t="shared" si="1"/>
        <v>11</v>
      </c>
      <c r="Y40" s="244">
        <f t="shared" si="1"/>
        <v>11</v>
      </c>
      <c r="Z40" s="244">
        <f t="shared" si="1"/>
        <v>2</v>
      </c>
      <c r="AA40" s="259">
        <f t="shared" si="1"/>
        <v>11</v>
      </c>
      <c r="AB40" s="285">
        <f aca="true" t="shared" si="2" ref="AB40:AI40">COUNTIF(AB9:AB39,"x")</f>
        <v>15</v>
      </c>
      <c r="AC40" s="286">
        <f t="shared" si="2"/>
        <v>4</v>
      </c>
      <c r="AD40" s="286">
        <f t="shared" si="2"/>
        <v>3</v>
      </c>
      <c r="AE40" s="286">
        <f t="shared" si="2"/>
        <v>9</v>
      </c>
      <c r="AF40" s="287">
        <f t="shared" si="2"/>
        <v>0</v>
      </c>
      <c r="AG40" s="288">
        <f t="shared" si="2"/>
        <v>18</v>
      </c>
      <c r="AH40" s="286">
        <f t="shared" si="2"/>
        <v>4</v>
      </c>
      <c r="AI40" s="287">
        <f t="shared" si="2"/>
        <v>9</v>
      </c>
      <c r="AJ40" s="219"/>
    </row>
    <row r="41" spans="1:36" ht="16.5">
      <c r="A41" s="220"/>
      <c r="B41" s="222"/>
      <c r="C41" s="230" t="s">
        <v>676</v>
      </c>
      <c r="D41" s="232">
        <f>ROUNDUP((D40/60/8),0)</f>
        <v>10</v>
      </c>
      <c r="E41" s="216"/>
      <c r="F41" s="221"/>
      <c r="G41" s="269"/>
      <c r="H41" s="221"/>
      <c r="I41" s="268"/>
      <c r="J41" s="216"/>
      <c r="K41" s="216"/>
      <c r="L41" s="216"/>
      <c r="M41" s="216"/>
      <c r="N41" s="216"/>
      <c r="O41" s="216"/>
      <c r="P41" s="216"/>
      <c r="Q41" s="216"/>
      <c r="R41" s="216"/>
      <c r="S41" s="216"/>
      <c r="T41" s="216"/>
      <c r="U41" s="216"/>
      <c r="V41" s="216"/>
      <c r="W41" s="216"/>
      <c r="X41" s="216"/>
      <c r="Y41" s="216"/>
      <c r="Z41" s="216"/>
      <c r="AA41" s="221"/>
      <c r="AB41" s="216"/>
      <c r="AC41" s="216"/>
      <c r="AD41" s="216"/>
      <c r="AE41" s="216"/>
      <c r="AF41" s="216"/>
      <c r="AG41" s="216"/>
      <c r="AH41" s="216"/>
      <c r="AI41" s="217"/>
      <c r="AJ41" s="217"/>
    </row>
    <row r="42" spans="1:36" ht="16.5">
      <c r="A42" s="220"/>
      <c r="B42" s="321"/>
      <c r="C42" s="322"/>
      <c r="D42" s="223"/>
      <c r="E42" s="216"/>
      <c r="F42" s="221"/>
      <c r="G42" s="270"/>
      <c r="H42" s="221"/>
      <c r="I42" s="216"/>
      <c r="J42" s="216"/>
      <c r="K42" s="216"/>
      <c r="L42" s="216"/>
      <c r="M42" s="216"/>
      <c r="N42" s="216"/>
      <c r="O42" s="216"/>
      <c r="P42" s="216"/>
      <c r="Q42" s="216"/>
      <c r="R42" s="216"/>
      <c r="S42" s="216"/>
      <c r="T42" s="216"/>
      <c r="U42" s="216"/>
      <c r="V42" s="216"/>
      <c r="W42" s="216"/>
      <c r="X42" s="216"/>
      <c r="Y42" s="216"/>
      <c r="Z42" s="216"/>
      <c r="AA42" s="221"/>
      <c r="AB42" s="216"/>
      <c r="AC42" s="216"/>
      <c r="AD42" s="216"/>
      <c r="AE42" s="216"/>
      <c r="AF42" s="216"/>
      <c r="AG42" s="216"/>
      <c r="AH42" s="216"/>
      <c r="AI42" s="217"/>
      <c r="AJ42" s="217"/>
    </row>
    <row r="43" spans="1:34" ht="16.5">
      <c r="A43" s="207"/>
      <c r="B43" s="207"/>
      <c r="C43" s="206"/>
      <c r="D43" s="205"/>
      <c r="E43" s="205"/>
      <c r="F43" s="210"/>
      <c r="G43" s="210"/>
      <c r="H43" s="210"/>
      <c r="I43" s="205"/>
      <c r="J43" s="205"/>
      <c r="K43" s="205"/>
      <c r="L43" s="205"/>
      <c r="M43" s="205"/>
      <c r="N43" s="205"/>
      <c r="O43" s="205"/>
      <c r="P43" s="205"/>
      <c r="Q43" s="205"/>
      <c r="R43" s="205"/>
      <c r="S43" s="205"/>
      <c r="T43" s="205"/>
      <c r="U43" s="205"/>
      <c r="V43" s="205"/>
      <c r="W43" s="205"/>
      <c r="X43" s="205"/>
      <c r="Y43" s="205"/>
      <c r="Z43" s="205"/>
      <c r="AA43" s="210"/>
      <c r="AB43" s="205"/>
      <c r="AC43" s="205"/>
      <c r="AD43" s="205"/>
      <c r="AE43" s="205"/>
      <c r="AF43" s="205"/>
      <c r="AG43" s="205"/>
      <c r="AH43" s="205"/>
    </row>
    <row r="44" ht="16.5">
      <c r="C44" s="7"/>
    </row>
    <row r="45" ht="16.5">
      <c r="C45" s="7"/>
    </row>
    <row r="46" ht="16.5">
      <c r="C46" s="7"/>
    </row>
    <row r="47" ht="16.5">
      <c r="C47" s="7"/>
    </row>
    <row r="48" ht="16.5">
      <c r="C48" s="7"/>
    </row>
    <row r="49" ht="16.5">
      <c r="C49" s="7"/>
    </row>
    <row r="50" ht="16.5">
      <c r="C50" s="7"/>
    </row>
    <row r="51" ht="16.5">
      <c r="C51" s="7"/>
    </row>
    <row r="52" ht="16.5">
      <c r="C52" s="7"/>
    </row>
    <row r="53" ht="16.5">
      <c r="C53" s="7"/>
    </row>
    <row r="54" ht="16.5">
      <c r="C54" s="7"/>
    </row>
    <row r="55" ht="16.5">
      <c r="C55" s="7"/>
    </row>
    <row r="56" ht="16.5">
      <c r="C56" s="7"/>
    </row>
    <row r="57" ht="16.5">
      <c r="C57" s="7"/>
    </row>
    <row r="58" ht="16.5">
      <c r="C58" s="7"/>
    </row>
    <row r="59" ht="16.5">
      <c r="C59" s="7"/>
    </row>
    <row r="60" ht="16.5">
      <c r="C60" s="7"/>
    </row>
    <row r="61" ht="16.5">
      <c r="C61" s="7"/>
    </row>
    <row r="62" ht="16.5">
      <c r="C62" s="7"/>
    </row>
    <row r="63" spans="3:27" ht="16.5">
      <c r="C63" s="7"/>
      <c r="M63" s="323">
        <f>SUM(M40:AA40)</f>
        <v>159</v>
      </c>
      <c r="N63" s="324"/>
      <c r="O63" s="324"/>
      <c r="P63" s="324"/>
      <c r="Q63" s="324"/>
      <c r="R63" s="324"/>
      <c r="S63" s="324"/>
      <c r="T63" s="324"/>
      <c r="U63" s="324"/>
      <c r="V63" s="324"/>
      <c r="W63" s="324"/>
      <c r="X63" s="324"/>
      <c r="Y63" s="324"/>
      <c r="Z63" s="324"/>
      <c r="AA63" s="324"/>
    </row>
    <row r="64" ht="16.5">
      <c r="C64" s="7"/>
    </row>
  </sheetData>
  <sheetProtection/>
  <mergeCells count="30">
    <mergeCell ref="A40:C40"/>
    <mergeCell ref="B42:C42"/>
    <mergeCell ref="M63:AA63"/>
    <mergeCell ref="AF5:AF7"/>
    <mergeCell ref="AG5:AG8"/>
    <mergeCell ref="AH5:AH8"/>
    <mergeCell ref="AC5:AC7"/>
    <mergeCell ref="AD5:AD7"/>
    <mergeCell ref="AE5:AE7"/>
    <mergeCell ref="Y6:AA7"/>
    <mergeCell ref="AI5:AI8"/>
    <mergeCell ref="E6:J7"/>
    <mergeCell ref="K6:K7"/>
    <mergeCell ref="L6:L7"/>
    <mergeCell ref="M6:R7"/>
    <mergeCell ref="S6:S7"/>
    <mergeCell ref="T6:X7"/>
    <mergeCell ref="E5:L5"/>
    <mergeCell ref="M5:AA5"/>
    <mergeCell ref="AB5:AB7"/>
    <mergeCell ref="A1:AI2"/>
    <mergeCell ref="A3:B3"/>
    <mergeCell ref="A4:A8"/>
    <mergeCell ref="B4:B8"/>
    <mergeCell ref="C4:C8"/>
    <mergeCell ref="D4:D8"/>
    <mergeCell ref="E4:L4"/>
    <mergeCell ref="M4:AA4"/>
    <mergeCell ref="AB4:AF4"/>
    <mergeCell ref="AG4:AI4"/>
  </mergeCells>
  <printOptions horizontalCentered="1" verticalCentered="1"/>
  <pageMargins left="0" right="0" top="0" bottom="0" header="0.31496062992125984" footer="0.31496062992125984"/>
  <pageSetup fitToHeight="1" fitToWidth="1" horizontalDpi="600" verticalDpi="600" orientation="landscape" paperSize="9" scale="53" r:id="rId2"/>
  <rowBreaks count="1" manualBreakCount="1">
    <brk id="41" max="34" man="1"/>
  </rowBreaks>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AJ60"/>
  <sheetViews>
    <sheetView tabSelected="1" view="pageBreakPreview" zoomScale="130" zoomScaleNormal="130" zoomScaleSheetLayoutView="130" zoomScalePageLayoutView="0" workbookViewId="0" topLeftCell="A1">
      <pane ySplit="8" topLeftCell="A10" activePane="bottomLeft" state="frozen"/>
      <selection pane="topLeft" activeCell="A1" sqref="A1"/>
      <selection pane="bottomLeft" activeCell="AQ30" sqref="AQ30"/>
    </sheetView>
  </sheetViews>
  <sheetFormatPr defaultColWidth="11.421875" defaultRowHeight="15"/>
  <cols>
    <col min="1" max="1" width="6.57421875" style="6" customWidth="1"/>
    <col min="2" max="2" width="71.00390625" style="6" customWidth="1"/>
    <col min="3" max="3" width="28.57421875" style="8" customWidth="1"/>
    <col min="4" max="4" width="6.7109375" style="1" customWidth="1"/>
    <col min="5" max="8" width="5.7109375" style="1" customWidth="1"/>
    <col min="9" max="9" width="7.57421875" style="1" customWidth="1"/>
    <col min="10" max="10" width="7.140625" style="1" customWidth="1"/>
    <col min="11" max="11" width="11.421875" style="1" customWidth="1"/>
    <col min="12" max="12" width="13.8515625" style="1" customWidth="1"/>
    <col min="13" max="18" width="3.140625" style="1" customWidth="1"/>
    <col min="19" max="19" width="14.57421875" style="1" customWidth="1"/>
    <col min="20" max="21" width="3.140625" style="1" customWidth="1"/>
    <col min="22" max="23" width="4.421875" style="1" customWidth="1"/>
    <col min="24" max="24" width="4.00390625" style="1" customWidth="1"/>
    <col min="25" max="26" width="4.28125" style="1" customWidth="1"/>
    <col min="27" max="27" width="3.7109375" style="209" customWidth="1"/>
    <col min="28" max="34" width="3.00390625" style="1" customWidth="1"/>
    <col min="35" max="35" width="5.00390625" style="1" customWidth="1"/>
    <col min="36" max="16384" width="11.421875" style="1" customWidth="1"/>
  </cols>
  <sheetData>
    <row r="1" spans="1:35" ht="24.75" customHeight="1">
      <c r="A1" s="330" t="s">
        <v>723</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2"/>
    </row>
    <row r="2" spans="1:35" ht="15" customHeight="1">
      <c r="A2" s="333"/>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5"/>
    </row>
    <row r="3" spans="1:35" ht="12" customHeight="1" thickBot="1">
      <c r="A3" s="295"/>
      <c r="B3" s="295"/>
      <c r="C3" s="204"/>
      <c r="D3" s="204"/>
      <c r="E3" s="204"/>
      <c r="F3" s="204"/>
      <c r="G3" s="204"/>
      <c r="H3" s="204"/>
      <c r="I3" s="204"/>
      <c r="J3" s="204"/>
      <c r="K3" s="204"/>
      <c r="L3" s="204"/>
      <c r="M3" s="204"/>
      <c r="N3" s="204"/>
      <c r="O3" s="204"/>
      <c r="P3" s="204"/>
      <c r="Q3" s="204"/>
      <c r="R3" s="204"/>
      <c r="S3" s="204"/>
      <c r="T3" s="204"/>
      <c r="U3" s="204"/>
      <c r="V3" s="204"/>
      <c r="W3" s="204"/>
      <c r="X3" s="204"/>
      <c r="Y3" s="204"/>
      <c r="Z3" s="204"/>
      <c r="AA3" s="211"/>
      <c r="AB3" s="204"/>
      <c r="AC3" s="204"/>
      <c r="AD3" s="204"/>
      <c r="AE3" s="204"/>
      <c r="AF3" s="204"/>
      <c r="AG3" s="204"/>
      <c r="AH3" s="204"/>
      <c r="AI3" s="208"/>
    </row>
    <row r="4" spans="1:35" ht="33.75" customHeight="1">
      <c r="A4" s="296" t="s">
        <v>679</v>
      </c>
      <c r="B4" s="298" t="s">
        <v>678</v>
      </c>
      <c r="C4" s="298" t="s">
        <v>680</v>
      </c>
      <c r="D4" s="300" t="s">
        <v>7</v>
      </c>
      <c r="E4" s="302" t="s">
        <v>668</v>
      </c>
      <c r="F4" s="303"/>
      <c r="G4" s="303"/>
      <c r="H4" s="303"/>
      <c r="I4" s="303"/>
      <c r="J4" s="303"/>
      <c r="K4" s="303"/>
      <c r="L4" s="304"/>
      <c r="M4" s="302" t="s">
        <v>669</v>
      </c>
      <c r="N4" s="303"/>
      <c r="O4" s="303"/>
      <c r="P4" s="303"/>
      <c r="Q4" s="303"/>
      <c r="R4" s="303"/>
      <c r="S4" s="303"/>
      <c r="T4" s="303"/>
      <c r="U4" s="303"/>
      <c r="V4" s="303"/>
      <c r="W4" s="303"/>
      <c r="X4" s="303"/>
      <c r="Y4" s="303"/>
      <c r="Z4" s="303"/>
      <c r="AA4" s="304"/>
      <c r="AB4" s="305" t="s">
        <v>0</v>
      </c>
      <c r="AC4" s="306"/>
      <c r="AD4" s="306"/>
      <c r="AE4" s="306"/>
      <c r="AF4" s="307"/>
      <c r="AG4" s="305" t="s">
        <v>682</v>
      </c>
      <c r="AH4" s="306"/>
      <c r="AI4" s="307"/>
    </row>
    <row r="5" spans="1:35" ht="24" customHeight="1">
      <c r="A5" s="297"/>
      <c r="B5" s="299"/>
      <c r="C5" s="299"/>
      <c r="D5" s="301"/>
      <c r="E5" s="315" t="s">
        <v>670</v>
      </c>
      <c r="F5" s="316"/>
      <c r="G5" s="316"/>
      <c r="H5" s="316"/>
      <c r="I5" s="316"/>
      <c r="J5" s="316"/>
      <c r="K5" s="316"/>
      <c r="L5" s="317"/>
      <c r="M5" s="315" t="s">
        <v>671</v>
      </c>
      <c r="N5" s="316"/>
      <c r="O5" s="316"/>
      <c r="P5" s="316"/>
      <c r="Q5" s="316"/>
      <c r="R5" s="316"/>
      <c r="S5" s="316"/>
      <c r="T5" s="316"/>
      <c r="U5" s="316"/>
      <c r="V5" s="316"/>
      <c r="W5" s="316"/>
      <c r="X5" s="316"/>
      <c r="Y5" s="316"/>
      <c r="Z5" s="316"/>
      <c r="AA5" s="317"/>
      <c r="AB5" s="318" t="s">
        <v>2</v>
      </c>
      <c r="AC5" s="328" t="s">
        <v>681</v>
      </c>
      <c r="AD5" s="328" t="s">
        <v>3</v>
      </c>
      <c r="AE5" s="328" t="s">
        <v>4</v>
      </c>
      <c r="AF5" s="325" t="s">
        <v>5</v>
      </c>
      <c r="AG5" s="326" t="s">
        <v>672</v>
      </c>
      <c r="AH5" s="327" t="s">
        <v>673</v>
      </c>
      <c r="AI5" s="308" t="s">
        <v>674</v>
      </c>
    </row>
    <row r="6" spans="1:36" s="2" customFormat="1" ht="16.5">
      <c r="A6" s="297"/>
      <c r="B6" s="299"/>
      <c r="C6" s="299"/>
      <c r="D6" s="301"/>
      <c r="E6" s="309" t="s">
        <v>1</v>
      </c>
      <c r="F6" s="310"/>
      <c r="G6" s="310"/>
      <c r="H6" s="310"/>
      <c r="I6" s="310"/>
      <c r="J6" s="310"/>
      <c r="K6" s="311" t="s">
        <v>658</v>
      </c>
      <c r="L6" s="312" t="s">
        <v>664</v>
      </c>
      <c r="M6" s="313" t="s">
        <v>665</v>
      </c>
      <c r="N6" s="311"/>
      <c r="O6" s="311"/>
      <c r="P6" s="311"/>
      <c r="Q6" s="311"/>
      <c r="R6" s="314"/>
      <c r="S6" s="311" t="s">
        <v>666</v>
      </c>
      <c r="T6" s="311" t="s">
        <v>711</v>
      </c>
      <c r="U6" s="311"/>
      <c r="V6" s="311"/>
      <c r="W6" s="311"/>
      <c r="X6" s="311"/>
      <c r="Y6" s="311" t="s">
        <v>661</v>
      </c>
      <c r="Z6" s="311"/>
      <c r="AA6" s="329"/>
      <c r="AB6" s="318"/>
      <c r="AC6" s="328"/>
      <c r="AD6" s="328"/>
      <c r="AE6" s="328"/>
      <c r="AF6" s="325"/>
      <c r="AG6" s="326"/>
      <c r="AH6" s="327"/>
      <c r="AI6" s="308"/>
      <c r="AJ6" s="212"/>
    </row>
    <row r="7" spans="1:36" s="3" customFormat="1" ht="21" customHeight="1">
      <c r="A7" s="297"/>
      <c r="B7" s="299"/>
      <c r="C7" s="299"/>
      <c r="D7" s="301"/>
      <c r="E7" s="309"/>
      <c r="F7" s="310"/>
      <c r="G7" s="310"/>
      <c r="H7" s="310"/>
      <c r="I7" s="310"/>
      <c r="J7" s="310"/>
      <c r="K7" s="311"/>
      <c r="L7" s="312"/>
      <c r="M7" s="313"/>
      <c r="N7" s="311"/>
      <c r="O7" s="311"/>
      <c r="P7" s="311"/>
      <c r="Q7" s="311"/>
      <c r="R7" s="314"/>
      <c r="S7" s="311"/>
      <c r="T7" s="311"/>
      <c r="U7" s="311"/>
      <c r="V7" s="311"/>
      <c r="W7" s="311"/>
      <c r="X7" s="311"/>
      <c r="Y7" s="311"/>
      <c r="Z7" s="311"/>
      <c r="AA7" s="329"/>
      <c r="AB7" s="318"/>
      <c r="AC7" s="328"/>
      <c r="AD7" s="328"/>
      <c r="AE7" s="328"/>
      <c r="AF7" s="325"/>
      <c r="AG7" s="326"/>
      <c r="AH7" s="327"/>
      <c r="AI7" s="308"/>
      <c r="AJ7" s="213"/>
    </row>
    <row r="8" spans="1:36" s="3" customFormat="1" ht="97.5" customHeight="1">
      <c r="A8" s="297"/>
      <c r="B8" s="299"/>
      <c r="C8" s="299"/>
      <c r="D8" s="301"/>
      <c r="E8" s="245" t="s">
        <v>700</v>
      </c>
      <c r="F8" s="231" t="s">
        <v>677</v>
      </c>
      <c r="G8" s="231" t="s">
        <v>683</v>
      </c>
      <c r="H8" s="231" t="s">
        <v>693</v>
      </c>
      <c r="I8" s="231" t="s">
        <v>694</v>
      </c>
      <c r="J8" s="231" t="s">
        <v>695</v>
      </c>
      <c r="K8" s="227" t="s">
        <v>656</v>
      </c>
      <c r="L8" s="246"/>
      <c r="M8" s="260" t="s">
        <v>684</v>
      </c>
      <c r="N8" s="227" t="s">
        <v>657</v>
      </c>
      <c r="O8" s="227" t="s">
        <v>17</v>
      </c>
      <c r="P8" s="227" t="s">
        <v>153</v>
      </c>
      <c r="Q8" s="227" t="s">
        <v>18</v>
      </c>
      <c r="R8" s="239" t="s">
        <v>144</v>
      </c>
      <c r="S8" s="227" t="s">
        <v>702</v>
      </c>
      <c r="T8" s="227" t="s">
        <v>662</v>
      </c>
      <c r="U8" s="227" t="s">
        <v>213</v>
      </c>
      <c r="V8" s="227" t="s">
        <v>663</v>
      </c>
      <c r="W8" s="227" t="s">
        <v>659</v>
      </c>
      <c r="X8" s="227" t="s">
        <v>687</v>
      </c>
      <c r="Y8" s="227" t="s">
        <v>667</v>
      </c>
      <c r="Z8" s="227" t="s">
        <v>686</v>
      </c>
      <c r="AA8" s="246" t="s">
        <v>660</v>
      </c>
      <c r="AB8" s="258"/>
      <c r="AC8" s="224"/>
      <c r="AD8" s="224"/>
      <c r="AE8" s="224"/>
      <c r="AF8" s="243"/>
      <c r="AG8" s="326"/>
      <c r="AH8" s="327"/>
      <c r="AI8" s="308"/>
      <c r="AJ8" s="213"/>
    </row>
    <row r="9" spans="1:36" s="4" customFormat="1" ht="29.25" customHeight="1">
      <c r="A9" s="250">
        <v>1</v>
      </c>
      <c r="B9" s="252" t="s">
        <v>703</v>
      </c>
      <c r="C9" s="254" t="s">
        <v>685</v>
      </c>
      <c r="D9" s="264">
        <v>1</v>
      </c>
      <c r="E9" s="273">
        <v>1</v>
      </c>
      <c r="F9" s="226"/>
      <c r="G9" s="226"/>
      <c r="H9" s="226"/>
      <c r="I9" s="226"/>
      <c r="J9" s="226"/>
      <c r="K9" s="225">
        <v>1</v>
      </c>
      <c r="L9" s="237"/>
      <c r="M9" s="261"/>
      <c r="N9" s="233"/>
      <c r="O9" s="233"/>
      <c r="P9" s="233"/>
      <c r="Q9" s="233"/>
      <c r="R9" s="256"/>
      <c r="S9" s="233" t="s">
        <v>655</v>
      </c>
      <c r="T9" s="233" t="s">
        <v>655</v>
      </c>
      <c r="U9" s="233" t="s">
        <v>655</v>
      </c>
      <c r="V9" s="233" t="s">
        <v>655</v>
      </c>
      <c r="W9" s="233" t="s">
        <v>655</v>
      </c>
      <c r="X9" s="233" t="s">
        <v>655</v>
      </c>
      <c r="Y9" s="234" t="s">
        <v>655</v>
      </c>
      <c r="Z9" s="234"/>
      <c r="AA9" s="247" t="s">
        <v>655</v>
      </c>
      <c r="AB9" s="241" t="s">
        <v>655</v>
      </c>
      <c r="AC9" s="225"/>
      <c r="AD9" s="225"/>
      <c r="AE9" s="225"/>
      <c r="AF9" s="237"/>
      <c r="AG9" s="241" t="s">
        <v>655</v>
      </c>
      <c r="AH9" s="225"/>
      <c r="AI9" s="237"/>
      <c r="AJ9" s="214"/>
    </row>
    <row r="10" spans="1:36" s="203" customFormat="1" ht="26.25" customHeight="1">
      <c r="A10" s="250">
        <v>2</v>
      </c>
      <c r="B10" s="251" t="s">
        <v>717</v>
      </c>
      <c r="C10" s="254" t="s">
        <v>685</v>
      </c>
      <c r="D10" s="265">
        <v>240</v>
      </c>
      <c r="E10" s="273"/>
      <c r="F10" s="226"/>
      <c r="G10" s="226"/>
      <c r="H10" s="226"/>
      <c r="I10" s="226"/>
      <c r="J10" s="226"/>
      <c r="K10" s="226"/>
      <c r="L10" s="238"/>
      <c r="M10" s="262"/>
      <c r="N10" s="235"/>
      <c r="O10" s="235"/>
      <c r="P10" s="235"/>
      <c r="Q10" s="235"/>
      <c r="R10" s="240"/>
      <c r="S10" s="235"/>
      <c r="T10" s="235"/>
      <c r="U10" s="235"/>
      <c r="V10" s="235"/>
      <c r="W10" s="235"/>
      <c r="X10" s="235"/>
      <c r="Y10" s="234"/>
      <c r="Z10" s="234"/>
      <c r="AA10" s="247"/>
      <c r="AB10" s="242"/>
      <c r="AC10" s="226"/>
      <c r="AD10" s="226"/>
      <c r="AE10" s="226" t="s">
        <v>655</v>
      </c>
      <c r="AF10" s="238"/>
      <c r="AG10" s="242"/>
      <c r="AH10" s="226"/>
      <c r="AI10" s="238" t="s">
        <v>655</v>
      </c>
      <c r="AJ10" s="215"/>
    </row>
    <row r="11" spans="1:36" s="203" customFormat="1" ht="26.25" customHeight="1">
      <c r="A11" s="250">
        <v>3</v>
      </c>
      <c r="B11" s="252" t="s">
        <v>688</v>
      </c>
      <c r="C11" s="254" t="s">
        <v>685</v>
      </c>
      <c r="D11" s="265">
        <v>10</v>
      </c>
      <c r="E11" s="273"/>
      <c r="F11" s="226">
        <v>1</v>
      </c>
      <c r="G11" s="226"/>
      <c r="H11" s="226"/>
      <c r="I11" s="226"/>
      <c r="J11" s="226"/>
      <c r="K11" s="226"/>
      <c r="L11" s="238"/>
      <c r="M11" s="262"/>
      <c r="N11" s="235"/>
      <c r="O11" s="235"/>
      <c r="P11" s="235"/>
      <c r="Q11" s="235"/>
      <c r="R11" s="240"/>
      <c r="S11" s="235"/>
      <c r="T11" s="235"/>
      <c r="U11" s="235"/>
      <c r="V11" s="235"/>
      <c r="W11" s="235" t="s">
        <v>655</v>
      </c>
      <c r="X11" s="235"/>
      <c r="Y11" s="234"/>
      <c r="Z11" s="234"/>
      <c r="AA11" s="247"/>
      <c r="AB11" s="242"/>
      <c r="AC11" s="226"/>
      <c r="AD11" s="226" t="s">
        <v>655</v>
      </c>
      <c r="AE11" s="226"/>
      <c r="AF11" s="238"/>
      <c r="AG11" s="242" t="s">
        <v>655</v>
      </c>
      <c r="AH11" s="226"/>
      <c r="AI11" s="238"/>
      <c r="AJ11" s="215"/>
    </row>
    <row r="12" spans="1:36" s="203" customFormat="1" ht="25.5" customHeight="1">
      <c r="A12" s="250">
        <v>4</v>
      </c>
      <c r="B12" s="252" t="s">
        <v>689</v>
      </c>
      <c r="C12" s="255" t="s">
        <v>692</v>
      </c>
      <c r="D12" s="265">
        <v>5</v>
      </c>
      <c r="E12" s="273"/>
      <c r="F12" s="226"/>
      <c r="G12" s="226">
        <v>1</v>
      </c>
      <c r="H12" s="226"/>
      <c r="I12" s="226"/>
      <c r="J12" s="226"/>
      <c r="K12" s="226"/>
      <c r="L12" s="238"/>
      <c r="M12" s="262" t="s">
        <v>655</v>
      </c>
      <c r="N12" s="235" t="s">
        <v>655</v>
      </c>
      <c r="O12" s="235" t="s">
        <v>655</v>
      </c>
      <c r="P12" s="235" t="s">
        <v>655</v>
      </c>
      <c r="Q12" s="235" t="s">
        <v>655</v>
      </c>
      <c r="R12" s="240"/>
      <c r="S12" s="235" t="s">
        <v>655</v>
      </c>
      <c r="T12" s="235" t="s">
        <v>655</v>
      </c>
      <c r="U12" s="235"/>
      <c r="V12" s="235" t="s">
        <v>655</v>
      </c>
      <c r="W12" s="235" t="s">
        <v>655</v>
      </c>
      <c r="X12" s="235" t="s">
        <v>655</v>
      </c>
      <c r="Y12" s="236" t="s">
        <v>655</v>
      </c>
      <c r="Z12" s="236"/>
      <c r="AA12" s="247" t="s">
        <v>655</v>
      </c>
      <c r="AB12" s="242" t="s">
        <v>655</v>
      </c>
      <c r="AC12" s="226"/>
      <c r="AD12" s="226"/>
      <c r="AE12" s="226"/>
      <c r="AF12" s="238"/>
      <c r="AG12" s="242" t="s">
        <v>655</v>
      </c>
      <c r="AH12" s="226"/>
      <c r="AI12" s="238"/>
      <c r="AJ12" s="215"/>
    </row>
    <row r="13" spans="1:36" s="203" customFormat="1" ht="25.5" customHeight="1">
      <c r="A13" s="250">
        <v>5</v>
      </c>
      <c r="B13" s="252" t="s">
        <v>704</v>
      </c>
      <c r="C13" s="255" t="s">
        <v>692</v>
      </c>
      <c r="D13" s="265">
        <v>1</v>
      </c>
      <c r="E13" s="273"/>
      <c r="F13" s="226"/>
      <c r="G13" s="226"/>
      <c r="H13" s="226">
        <v>1</v>
      </c>
      <c r="I13" s="226"/>
      <c r="J13" s="226"/>
      <c r="K13" s="226"/>
      <c r="L13" s="238"/>
      <c r="M13" s="279" t="s">
        <v>655</v>
      </c>
      <c r="N13" s="236"/>
      <c r="O13" s="236"/>
      <c r="P13" s="236"/>
      <c r="Q13" s="236"/>
      <c r="R13" s="280"/>
      <c r="S13" s="236"/>
      <c r="T13" s="236"/>
      <c r="U13" s="236"/>
      <c r="V13" s="236" t="s">
        <v>655</v>
      </c>
      <c r="W13" s="236" t="s">
        <v>655</v>
      </c>
      <c r="X13" s="236"/>
      <c r="Y13" s="236"/>
      <c r="Z13" s="236"/>
      <c r="AA13" s="281"/>
      <c r="AB13" s="242" t="s">
        <v>655</v>
      </c>
      <c r="AC13" s="226"/>
      <c r="AD13" s="226"/>
      <c r="AE13" s="226"/>
      <c r="AF13" s="238"/>
      <c r="AG13" s="242" t="s">
        <v>655</v>
      </c>
      <c r="AH13" s="226"/>
      <c r="AI13" s="238"/>
      <c r="AJ13" s="215"/>
    </row>
    <row r="14" spans="1:36" s="203" customFormat="1" ht="25.5" customHeight="1">
      <c r="A14" s="250">
        <v>6</v>
      </c>
      <c r="B14" s="252" t="s">
        <v>715</v>
      </c>
      <c r="C14" s="255" t="s">
        <v>692</v>
      </c>
      <c r="D14" s="265">
        <v>240</v>
      </c>
      <c r="E14" s="273"/>
      <c r="F14" s="226"/>
      <c r="G14" s="226"/>
      <c r="H14" s="226"/>
      <c r="I14" s="226"/>
      <c r="J14" s="226"/>
      <c r="K14" s="226"/>
      <c r="L14" s="238"/>
      <c r="M14" s="262"/>
      <c r="N14" s="235"/>
      <c r="O14" s="235"/>
      <c r="P14" s="235"/>
      <c r="Q14" s="235"/>
      <c r="R14" s="240"/>
      <c r="S14" s="235"/>
      <c r="T14" s="235"/>
      <c r="U14" s="235"/>
      <c r="V14" s="235"/>
      <c r="W14" s="235"/>
      <c r="X14" s="235"/>
      <c r="Y14" s="236"/>
      <c r="Z14" s="236"/>
      <c r="AA14" s="247"/>
      <c r="AB14" s="242"/>
      <c r="AC14" s="226"/>
      <c r="AD14" s="226"/>
      <c r="AE14" s="226" t="s">
        <v>655</v>
      </c>
      <c r="AF14" s="238"/>
      <c r="AG14" s="242"/>
      <c r="AH14" s="226"/>
      <c r="AI14" s="238" t="s">
        <v>655</v>
      </c>
      <c r="AJ14" s="215"/>
    </row>
    <row r="15" spans="1:36" s="203" customFormat="1" ht="26.25" customHeight="1">
      <c r="A15" s="250">
        <v>7</v>
      </c>
      <c r="B15" s="252" t="s">
        <v>712</v>
      </c>
      <c r="C15" s="255" t="s">
        <v>692</v>
      </c>
      <c r="D15" s="265">
        <v>30</v>
      </c>
      <c r="E15" s="273"/>
      <c r="F15" s="226"/>
      <c r="G15" s="226"/>
      <c r="H15" s="226">
        <v>1</v>
      </c>
      <c r="I15" s="226"/>
      <c r="J15" s="226"/>
      <c r="K15" s="226">
        <v>2</v>
      </c>
      <c r="L15" s="238"/>
      <c r="M15" s="279" t="s">
        <v>655</v>
      </c>
      <c r="N15" s="236"/>
      <c r="O15" s="236" t="s">
        <v>655</v>
      </c>
      <c r="P15" s="236" t="s">
        <v>655</v>
      </c>
      <c r="Q15" s="236" t="s">
        <v>655</v>
      </c>
      <c r="R15" s="280" t="s">
        <v>655</v>
      </c>
      <c r="S15" s="236" t="s">
        <v>655</v>
      </c>
      <c r="T15" s="236" t="s">
        <v>655</v>
      </c>
      <c r="U15" s="236" t="s">
        <v>655</v>
      </c>
      <c r="V15" s="236" t="s">
        <v>655</v>
      </c>
      <c r="W15" s="236" t="s">
        <v>655</v>
      </c>
      <c r="X15" s="236" t="s">
        <v>655</v>
      </c>
      <c r="Y15" s="236" t="s">
        <v>655</v>
      </c>
      <c r="Z15" s="236"/>
      <c r="AA15" s="281" t="s">
        <v>655</v>
      </c>
      <c r="AB15" s="242" t="s">
        <v>655</v>
      </c>
      <c r="AC15" s="226"/>
      <c r="AD15" s="226"/>
      <c r="AE15" s="226"/>
      <c r="AF15" s="238"/>
      <c r="AG15" s="242" t="s">
        <v>655</v>
      </c>
      <c r="AH15" s="226"/>
      <c r="AI15" s="238"/>
      <c r="AJ15" s="215"/>
    </row>
    <row r="16" spans="1:36" s="203" customFormat="1" ht="30.75" customHeight="1">
      <c r="A16" s="250">
        <v>8</v>
      </c>
      <c r="B16" s="252" t="s">
        <v>718</v>
      </c>
      <c r="C16" s="255" t="s">
        <v>692</v>
      </c>
      <c r="D16" s="265">
        <v>240</v>
      </c>
      <c r="E16" s="273"/>
      <c r="F16" s="226"/>
      <c r="G16" s="226"/>
      <c r="H16" s="226"/>
      <c r="I16" s="226"/>
      <c r="J16" s="226"/>
      <c r="K16" s="226"/>
      <c r="L16" s="238"/>
      <c r="M16" s="262"/>
      <c r="N16" s="235"/>
      <c r="O16" s="235"/>
      <c r="P16" s="235"/>
      <c r="Q16" s="235"/>
      <c r="R16" s="240"/>
      <c r="S16" s="235"/>
      <c r="T16" s="235"/>
      <c r="U16" s="235"/>
      <c r="V16" s="235"/>
      <c r="W16" s="235"/>
      <c r="X16" s="235"/>
      <c r="Y16" s="235"/>
      <c r="Z16" s="235"/>
      <c r="AA16" s="247"/>
      <c r="AB16" s="242"/>
      <c r="AC16" s="226"/>
      <c r="AD16" s="226"/>
      <c r="AE16" s="226" t="s">
        <v>655</v>
      </c>
      <c r="AF16" s="238"/>
      <c r="AG16" s="242"/>
      <c r="AH16" s="226"/>
      <c r="AI16" s="238" t="s">
        <v>655</v>
      </c>
      <c r="AJ16" s="215"/>
    </row>
    <row r="17" spans="1:36" s="203" customFormat="1" ht="27" customHeight="1">
      <c r="A17" s="250">
        <v>9</v>
      </c>
      <c r="B17" s="251" t="s">
        <v>688</v>
      </c>
      <c r="C17" s="255" t="s">
        <v>692</v>
      </c>
      <c r="D17" s="265">
        <v>10</v>
      </c>
      <c r="E17" s="274"/>
      <c r="F17" s="226">
        <v>1</v>
      </c>
      <c r="G17" s="226"/>
      <c r="H17" s="226"/>
      <c r="I17" s="226"/>
      <c r="J17" s="226"/>
      <c r="K17" s="226"/>
      <c r="L17" s="238"/>
      <c r="M17" s="262"/>
      <c r="N17" s="235"/>
      <c r="O17" s="235"/>
      <c r="P17" s="235"/>
      <c r="Q17" s="235"/>
      <c r="R17" s="240"/>
      <c r="S17" s="235"/>
      <c r="T17" s="235"/>
      <c r="U17" s="235"/>
      <c r="V17" s="235"/>
      <c r="W17" s="235" t="s">
        <v>655</v>
      </c>
      <c r="X17" s="235"/>
      <c r="Y17" s="235"/>
      <c r="Z17" s="235"/>
      <c r="AA17" s="247"/>
      <c r="AB17" s="242"/>
      <c r="AC17" s="226"/>
      <c r="AD17" s="226" t="s">
        <v>655</v>
      </c>
      <c r="AE17" s="226"/>
      <c r="AF17" s="238"/>
      <c r="AG17" s="242" t="s">
        <v>655</v>
      </c>
      <c r="AH17" s="226"/>
      <c r="AI17" s="238"/>
      <c r="AJ17" s="215"/>
    </row>
    <row r="18" spans="1:36" s="203" customFormat="1" ht="26.25" customHeight="1">
      <c r="A18" s="250">
        <v>10</v>
      </c>
      <c r="B18" s="252" t="s">
        <v>690</v>
      </c>
      <c r="C18" s="255" t="s">
        <v>692</v>
      </c>
      <c r="D18" s="265">
        <v>5</v>
      </c>
      <c r="E18" s="273"/>
      <c r="F18" s="226"/>
      <c r="G18" s="226">
        <v>1</v>
      </c>
      <c r="H18" s="226"/>
      <c r="I18" s="226"/>
      <c r="J18" s="226"/>
      <c r="K18" s="226"/>
      <c r="L18" s="238"/>
      <c r="M18" s="262" t="s">
        <v>655</v>
      </c>
      <c r="N18" s="235" t="s">
        <v>655</v>
      </c>
      <c r="O18" s="235" t="s">
        <v>655</v>
      </c>
      <c r="P18" s="235" t="s">
        <v>655</v>
      </c>
      <c r="Q18" s="235" t="s">
        <v>655</v>
      </c>
      <c r="R18" s="240"/>
      <c r="S18" s="235" t="s">
        <v>655</v>
      </c>
      <c r="T18" s="235" t="s">
        <v>655</v>
      </c>
      <c r="U18" s="235"/>
      <c r="V18" s="235" t="s">
        <v>655</v>
      </c>
      <c r="W18" s="235" t="s">
        <v>655</v>
      </c>
      <c r="X18" s="235" t="s">
        <v>655</v>
      </c>
      <c r="Y18" s="235" t="s">
        <v>655</v>
      </c>
      <c r="Z18" s="235"/>
      <c r="AA18" s="247" t="s">
        <v>655</v>
      </c>
      <c r="AB18" s="242" t="s">
        <v>655</v>
      </c>
      <c r="AC18" s="226"/>
      <c r="AD18" s="226"/>
      <c r="AE18" s="226"/>
      <c r="AF18" s="238"/>
      <c r="AG18" s="242" t="s">
        <v>655</v>
      </c>
      <c r="AH18" s="226"/>
      <c r="AI18" s="238"/>
      <c r="AJ18" s="215"/>
    </row>
    <row r="19" spans="1:36" s="203" customFormat="1" ht="26.25" customHeight="1">
      <c r="A19" s="250">
        <v>11</v>
      </c>
      <c r="B19" s="252" t="s">
        <v>704</v>
      </c>
      <c r="C19" s="255" t="s">
        <v>692</v>
      </c>
      <c r="D19" s="265">
        <v>1</v>
      </c>
      <c r="E19" s="273"/>
      <c r="F19" s="226"/>
      <c r="G19" s="226"/>
      <c r="H19" s="226"/>
      <c r="I19" s="226">
        <v>1</v>
      </c>
      <c r="J19" s="226"/>
      <c r="K19" s="226"/>
      <c r="L19" s="238"/>
      <c r="M19" s="279" t="s">
        <v>655</v>
      </c>
      <c r="N19" s="236"/>
      <c r="O19" s="236"/>
      <c r="P19" s="236"/>
      <c r="Q19" s="236"/>
      <c r="R19" s="280"/>
      <c r="S19" s="236"/>
      <c r="T19" s="236"/>
      <c r="U19" s="236"/>
      <c r="V19" s="236" t="s">
        <v>655</v>
      </c>
      <c r="W19" s="236" t="s">
        <v>655</v>
      </c>
      <c r="X19" s="236"/>
      <c r="Y19" s="236"/>
      <c r="Z19" s="236"/>
      <c r="AA19" s="281"/>
      <c r="AB19" s="242" t="s">
        <v>655</v>
      </c>
      <c r="AC19" s="226"/>
      <c r="AD19" s="226"/>
      <c r="AE19" s="226"/>
      <c r="AF19" s="238"/>
      <c r="AG19" s="242" t="s">
        <v>655</v>
      </c>
      <c r="AH19" s="226"/>
      <c r="AI19" s="238"/>
      <c r="AJ19" s="215"/>
    </row>
    <row r="20" spans="1:36" s="203" customFormat="1" ht="26.25" customHeight="1">
      <c r="A20" s="250">
        <v>12</v>
      </c>
      <c r="B20" s="251" t="s">
        <v>715</v>
      </c>
      <c r="C20" s="255" t="s">
        <v>692</v>
      </c>
      <c r="D20" s="265">
        <v>240</v>
      </c>
      <c r="E20" s="273"/>
      <c r="F20" s="226"/>
      <c r="G20" s="226"/>
      <c r="H20" s="226"/>
      <c r="I20" s="226"/>
      <c r="J20" s="226"/>
      <c r="K20" s="226"/>
      <c r="L20" s="238"/>
      <c r="M20" s="262"/>
      <c r="N20" s="235"/>
      <c r="O20" s="235"/>
      <c r="P20" s="235"/>
      <c r="Q20" s="235"/>
      <c r="R20" s="240"/>
      <c r="S20" s="235"/>
      <c r="T20" s="235"/>
      <c r="U20" s="235"/>
      <c r="V20" s="235"/>
      <c r="W20" s="235"/>
      <c r="X20" s="235"/>
      <c r="Y20" s="235"/>
      <c r="Z20" s="235"/>
      <c r="AA20" s="247"/>
      <c r="AB20" s="242"/>
      <c r="AC20" s="226"/>
      <c r="AD20" s="226"/>
      <c r="AE20" s="226" t="s">
        <v>655</v>
      </c>
      <c r="AF20" s="238"/>
      <c r="AG20" s="242"/>
      <c r="AH20" s="226"/>
      <c r="AI20" s="238" t="s">
        <v>655</v>
      </c>
      <c r="AJ20" s="215"/>
    </row>
    <row r="21" spans="1:36" s="203" customFormat="1" ht="24" customHeight="1">
      <c r="A21" s="250">
        <v>13</v>
      </c>
      <c r="B21" s="271" t="s">
        <v>713</v>
      </c>
      <c r="C21" s="255" t="s">
        <v>692</v>
      </c>
      <c r="D21" s="265">
        <v>10</v>
      </c>
      <c r="E21" s="273"/>
      <c r="F21" s="226"/>
      <c r="G21" s="226"/>
      <c r="H21" s="226"/>
      <c r="I21" s="226">
        <v>1</v>
      </c>
      <c r="J21" s="226"/>
      <c r="K21" s="226"/>
      <c r="L21" s="238"/>
      <c r="M21" s="262" t="s">
        <v>655</v>
      </c>
      <c r="N21" s="235"/>
      <c r="O21" s="235" t="s">
        <v>655</v>
      </c>
      <c r="P21" s="235" t="s">
        <v>655</v>
      </c>
      <c r="Q21" s="235" t="s">
        <v>655</v>
      </c>
      <c r="R21" s="240"/>
      <c r="S21" s="235"/>
      <c r="T21" s="235"/>
      <c r="U21" s="235"/>
      <c r="V21" s="235" t="s">
        <v>655</v>
      </c>
      <c r="W21" s="235" t="s">
        <v>655</v>
      </c>
      <c r="X21" s="235"/>
      <c r="Y21" s="235"/>
      <c r="Z21" s="235"/>
      <c r="AA21" s="247"/>
      <c r="AB21" s="242" t="s">
        <v>655</v>
      </c>
      <c r="AC21" s="267"/>
      <c r="AD21" s="226"/>
      <c r="AE21" s="226"/>
      <c r="AF21" s="238"/>
      <c r="AG21" s="242" t="s">
        <v>655</v>
      </c>
      <c r="AH21" s="226"/>
      <c r="AI21" s="238"/>
      <c r="AJ21" s="215"/>
    </row>
    <row r="22" spans="1:36" s="203" customFormat="1" ht="24" customHeight="1">
      <c r="A22" s="250">
        <v>14</v>
      </c>
      <c r="B22" s="252" t="s">
        <v>704</v>
      </c>
      <c r="C22" s="255" t="s">
        <v>692</v>
      </c>
      <c r="D22" s="265">
        <v>1</v>
      </c>
      <c r="E22" s="273"/>
      <c r="F22" s="226"/>
      <c r="G22" s="226"/>
      <c r="H22" s="226"/>
      <c r="I22" s="226"/>
      <c r="J22" s="226">
        <v>1</v>
      </c>
      <c r="K22" s="226"/>
      <c r="L22" s="238"/>
      <c r="M22" s="262" t="s">
        <v>655</v>
      </c>
      <c r="N22" s="235"/>
      <c r="O22" s="235"/>
      <c r="P22" s="235"/>
      <c r="Q22" s="235"/>
      <c r="R22" s="240"/>
      <c r="S22" s="235"/>
      <c r="T22" s="235"/>
      <c r="U22" s="235"/>
      <c r="V22" s="235" t="s">
        <v>655</v>
      </c>
      <c r="W22" s="235" t="s">
        <v>655</v>
      </c>
      <c r="X22" s="235"/>
      <c r="Y22" s="235"/>
      <c r="Z22" s="235"/>
      <c r="AA22" s="247"/>
      <c r="AB22" s="242" t="s">
        <v>655</v>
      </c>
      <c r="AC22" s="267"/>
      <c r="AD22" s="226"/>
      <c r="AE22" s="226"/>
      <c r="AF22" s="238"/>
      <c r="AG22" s="242" t="s">
        <v>655</v>
      </c>
      <c r="AH22" s="226"/>
      <c r="AI22" s="238"/>
      <c r="AJ22" s="215"/>
    </row>
    <row r="23" spans="1:36" s="203" customFormat="1" ht="24" customHeight="1">
      <c r="A23" s="250">
        <v>15</v>
      </c>
      <c r="B23" s="252" t="s">
        <v>715</v>
      </c>
      <c r="C23" s="255" t="s">
        <v>692</v>
      </c>
      <c r="D23" s="265">
        <v>240</v>
      </c>
      <c r="E23" s="273"/>
      <c r="F23" s="226"/>
      <c r="G23" s="226"/>
      <c r="H23" s="226"/>
      <c r="I23" s="226"/>
      <c r="J23" s="226"/>
      <c r="K23" s="226"/>
      <c r="L23" s="238"/>
      <c r="M23" s="262"/>
      <c r="N23" s="235"/>
      <c r="O23" s="235"/>
      <c r="P23" s="235"/>
      <c r="Q23" s="235"/>
      <c r="R23" s="240"/>
      <c r="S23" s="235"/>
      <c r="T23" s="235"/>
      <c r="U23" s="235"/>
      <c r="V23" s="235"/>
      <c r="W23" s="235"/>
      <c r="X23" s="235"/>
      <c r="Y23" s="235"/>
      <c r="Z23" s="235"/>
      <c r="AA23" s="247"/>
      <c r="AB23" s="242"/>
      <c r="AC23" s="267"/>
      <c r="AD23" s="226"/>
      <c r="AE23" s="226" t="s">
        <v>655</v>
      </c>
      <c r="AF23" s="238"/>
      <c r="AG23" s="242"/>
      <c r="AH23" s="226"/>
      <c r="AI23" s="238" t="s">
        <v>655</v>
      </c>
      <c r="AJ23" s="215"/>
    </row>
    <row r="24" spans="1:36" s="203" customFormat="1" ht="27.75" customHeight="1">
      <c r="A24" s="250">
        <v>16</v>
      </c>
      <c r="B24" s="252" t="s">
        <v>719</v>
      </c>
      <c r="C24" s="255" t="s">
        <v>692</v>
      </c>
      <c r="D24" s="265">
        <v>60</v>
      </c>
      <c r="E24" s="273"/>
      <c r="F24" s="226"/>
      <c r="G24" s="226"/>
      <c r="H24" s="226"/>
      <c r="I24" s="226"/>
      <c r="J24" s="226">
        <v>1</v>
      </c>
      <c r="K24" s="226"/>
      <c r="L24" s="238"/>
      <c r="M24" s="262" t="s">
        <v>655</v>
      </c>
      <c r="N24" s="235"/>
      <c r="O24" s="235"/>
      <c r="P24" s="235"/>
      <c r="Q24" s="235"/>
      <c r="R24" s="240"/>
      <c r="S24" s="235" t="s">
        <v>655</v>
      </c>
      <c r="T24" s="235" t="s">
        <v>655</v>
      </c>
      <c r="U24" s="235"/>
      <c r="V24" s="235" t="s">
        <v>655</v>
      </c>
      <c r="W24" s="235" t="s">
        <v>655</v>
      </c>
      <c r="X24" s="235" t="s">
        <v>655</v>
      </c>
      <c r="Y24" s="235" t="s">
        <v>655</v>
      </c>
      <c r="Z24" s="235" t="s">
        <v>655</v>
      </c>
      <c r="AA24" s="247" t="s">
        <v>655</v>
      </c>
      <c r="AB24" s="242"/>
      <c r="AC24" s="226" t="s">
        <v>655</v>
      </c>
      <c r="AD24" s="226"/>
      <c r="AE24" s="226"/>
      <c r="AF24" s="238"/>
      <c r="AG24" s="242"/>
      <c r="AH24" s="226" t="s">
        <v>655</v>
      </c>
      <c r="AI24" s="238"/>
      <c r="AJ24" s="215"/>
    </row>
    <row r="25" spans="1:36" s="203" customFormat="1" ht="27" customHeight="1">
      <c r="A25" s="250">
        <v>17</v>
      </c>
      <c r="B25" s="251" t="s">
        <v>714</v>
      </c>
      <c r="C25" s="255" t="s">
        <v>692</v>
      </c>
      <c r="D25" s="265">
        <v>960</v>
      </c>
      <c r="E25" s="273"/>
      <c r="F25" s="226"/>
      <c r="G25" s="226"/>
      <c r="H25" s="226"/>
      <c r="I25" s="226"/>
      <c r="J25" s="226"/>
      <c r="K25" s="226"/>
      <c r="L25" s="238"/>
      <c r="M25" s="262"/>
      <c r="N25" s="235"/>
      <c r="O25" s="235"/>
      <c r="P25" s="235"/>
      <c r="Q25" s="235"/>
      <c r="R25" s="240"/>
      <c r="S25" s="235"/>
      <c r="T25" s="235"/>
      <c r="U25" s="235"/>
      <c r="V25" s="235"/>
      <c r="W25" s="235"/>
      <c r="X25" s="235"/>
      <c r="Y25" s="235"/>
      <c r="Z25" s="235"/>
      <c r="AA25" s="247"/>
      <c r="AB25" s="242"/>
      <c r="AC25" s="226"/>
      <c r="AD25" s="226"/>
      <c r="AE25" s="226" t="s">
        <v>655</v>
      </c>
      <c r="AF25" s="238"/>
      <c r="AG25" s="242"/>
      <c r="AH25" s="226"/>
      <c r="AI25" s="238" t="s">
        <v>655</v>
      </c>
      <c r="AJ25" s="215"/>
    </row>
    <row r="26" spans="1:36" s="203" customFormat="1" ht="28.5" customHeight="1">
      <c r="A26" s="250">
        <v>18</v>
      </c>
      <c r="B26" s="251" t="s">
        <v>698</v>
      </c>
      <c r="C26" s="255" t="s">
        <v>692</v>
      </c>
      <c r="D26" s="265">
        <v>30</v>
      </c>
      <c r="E26" s="273"/>
      <c r="F26" s="226"/>
      <c r="G26" s="226"/>
      <c r="H26" s="226"/>
      <c r="I26" s="226"/>
      <c r="J26" s="226">
        <v>1</v>
      </c>
      <c r="K26" s="226">
        <v>2</v>
      </c>
      <c r="L26" s="238"/>
      <c r="M26" s="262" t="s">
        <v>655</v>
      </c>
      <c r="N26" s="235"/>
      <c r="O26" s="235" t="s">
        <v>655</v>
      </c>
      <c r="P26" s="235" t="s">
        <v>655</v>
      </c>
      <c r="Q26" s="235" t="s">
        <v>655</v>
      </c>
      <c r="R26" s="240" t="s">
        <v>655</v>
      </c>
      <c r="S26" s="235" t="s">
        <v>655</v>
      </c>
      <c r="T26" s="235" t="s">
        <v>655</v>
      </c>
      <c r="U26" s="235" t="s">
        <v>655</v>
      </c>
      <c r="V26" s="235" t="s">
        <v>655</v>
      </c>
      <c r="W26" s="235" t="s">
        <v>655</v>
      </c>
      <c r="X26" s="235" t="s">
        <v>655</v>
      </c>
      <c r="Y26" s="235" t="s">
        <v>655</v>
      </c>
      <c r="Z26" s="235"/>
      <c r="AA26" s="247" t="s">
        <v>655</v>
      </c>
      <c r="AB26" s="242" t="s">
        <v>655</v>
      </c>
      <c r="AC26" s="226"/>
      <c r="AD26" s="226"/>
      <c r="AE26" s="226"/>
      <c r="AF26" s="238"/>
      <c r="AG26" s="242" t="s">
        <v>655</v>
      </c>
      <c r="AH26" s="226"/>
      <c r="AI26" s="238"/>
      <c r="AJ26" s="215"/>
    </row>
    <row r="27" spans="1:36" s="203" customFormat="1" ht="28.5" customHeight="1">
      <c r="A27" s="250">
        <v>19</v>
      </c>
      <c r="B27" s="252" t="s">
        <v>720</v>
      </c>
      <c r="C27" s="255" t="s">
        <v>692</v>
      </c>
      <c r="D27" s="265">
        <v>240</v>
      </c>
      <c r="E27" s="273"/>
      <c r="F27" s="226"/>
      <c r="G27" s="226"/>
      <c r="H27" s="226"/>
      <c r="I27" s="226"/>
      <c r="J27" s="226"/>
      <c r="K27" s="226"/>
      <c r="L27" s="238"/>
      <c r="M27" s="262"/>
      <c r="N27" s="235"/>
      <c r="O27" s="235"/>
      <c r="P27" s="235"/>
      <c r="Q27" s="235"/>
      <c r="R27" s="240"/>
      <c r="S27" s="235"/>
      <c r="T27" s="235"/>
      <c r="U27" s="235"/>
      <c r="V27" s="235"/>
      <c r="W27" s="235"/>
      <c r="X27" s="235"/>
      <c r="Y27" s="235"/>
      <c r="Z27" s="235"/>
      <c r="AA27" s="247"/>
      <c r="AB27" s="242"/>
      <c r="AC27" s="226"/>
      <c r="AD27" s="226"/>
      <c r="AE27" s="226" t="s">
        <v>655</v>
      </c>
      <c r="AF27" s="238"/>
      <c r="AG27" s="242"/>
      <c r="AH27" s="226"/>
      <c r="AI27" s="238" t="s">
        <v>655</v>
      </c>
      <c r="AJ27" s="215"/>
    </row>
    <row r="28" spans="1:36" s="203" customFormat="1" ht="28.5" customHeight="1">
      <c r="A28" s="250">
        <v>20</v>
      </c>
      <c r="B28" s="252" t="s">
        <v>706</v>
      </c>
      <c r="C28" s="255" t="s">
        <v>692</v>
      </c>
      <c r="D28" s="265">
        <v>5</v>
      </c>
      <c r="E28" s="273"/>
      <c r="F28" s="226"/>
      <c r="G28" s="226"/>
      <c r="H28" s="226"/>
      <c r="I28" s="226">
        <v>1</v>
      </c>
      <c r="J28" s="226"/>
      <c r="K28" s="226"/>
      <c r="L28" s="238"/>
      <c r="M28" s="279" t="s">
        <v>655</v>
      </c>
      <c r="N28" s="236"/>
      <c r="O28" s="236"/>
      <c r="P28" s="236"/>
      <c r="Q28" s="236"/>
      <c r="R28" s="280"/>
      <c r="S28" s="236"/>
      <c r="T28" s="236"/>
      <c r="U28" s="236"/>
      <c r="V28" s="236" t="s">
        <v>655</v>
      </c>
      <c r="W28" s="236" t="s">
        <v>655</v>
      </c>
      <c r="X28" s="236"/>
      <c r="Y28" s="236"/>
      <c r="Z28" s="236"/>
      <c r="AA28" s="281"/>
      <c r="AB28" s="242"/>
      <c r="AC28" s="226" t="s">
        <v>655</v>
      </c>
      <c r="AD28" s="226"/>
      <c r="AE28" s="226"/>
      <c r="AF28" s="238"/>
      <c r="AG28" s="242"/>
      <c r="AH28" s="226" t="s">
        <v>655</v>
      </c>
      <c r="AI28" s="238"/>
      <c r="AJ28" s="215"/>
    </row>
    <row r="29" spans="1:36" s="203" customFormat="1" ht="30" customHeight="1">
      <c r="A29" s="250">
        <v>21</v>
      </c>
      <c r="B29" s="252" t="s">
        <v>710</v>
      </c>
      <c r="C29" s="255" t="s">
        <v>692</v>
      </c>
      <c r="D29" s="265">
        <v>5</v>
      </c>
      <c r="E29" s="273"/>
      <c r="F29" s="226"/>
      <c r="G29" s="226"/>
      <c r="H29" s="226"/>
      <c r="I29" s="226">
        <v>1</v>
      </c>
      <c r="J29" s="226"/>
      <c r="K29" s="226"/>
      <c r="L29" s="238"/>
      <c r="M29" s="262" t="s">
        <v>655</v>
      </c>
      <c r="N29" s="235"/>
      <c r="O29" s="235" t="s">
        <v>655</v>
      </c>
      <c r="P29" s="235" t="s">
        <v>655</v>
      </c>
      <c r="Q29" s="235" t="s">
        <v>655</v>
      </c>
      <c r="R29" s="240"/>
      <c r="S29" s="235"/>
      <c r="T29" s="235"/>
      <c r="U29" s="235"/>
      <c r="V29" s="235" t="s">
        <v>655</v>
      </c>
      <c r="W29" s="235" t="s">
        <v>655</v>
      </c>
      <c r="X29" s="235"/>
      <c r="Y29" s="235"/>
      <c r="Z29" s="235"/>
      <c r="AA29" s="247"/>
      <c r="AB29" s="242" t="s">
        <v>655</v>
      </c>
      <c r="AC29" s="226"/>
      <c r="AD29" s="226"/>
      <c r="AE29" s="226"/>
      <c r="AF29" s="238"/>
      <c r="AG29" s="242" t="s">
        <v>655</v>
      </c>
      <c r="AH29" s="226"/>
      <c r="AI29" s="238"/>
      <c r="AJ29" s="215"/>
    </row>
    <row r="30" spans="1:36" s="203" customFormat="1" ht="29.25" customHeight="1">
      <c r="A30" s="250">
        <v>22</v>
      </c>
      <c r="B30" s="252" t="s">
        <v>699</v>
      </c>
      <c r="C30" s="255" t="s">
        <v>692</v>
      </c>
      <c r="D30" s="265">
        <v>5</v>
      </c>
      <c r="E30" s="273"/>
      <c r="F30" s="226"/>
      <c r="G30" s="226">
        <v>1</v>
      </c>
      <c r="H30" s="226"/>
      <c r="I30" s="226"/>
      <c r="J30" s="226"/>
      <c r="K30" s="226"/>
      <c r="L30" s="238"/>
      <c r="M30" s="262" t="s">
        <v>655</v>
      </c>
      <c r="N30" s="235" t="s">
        <v>655</v>
      </c>
      <c r="O30" s="235" t="s">
        <v>655</v>
      </c>
      <c r="P30" s="235" t="s">
        <v>655</v>
      </c>
      <c r="Q30" s="235" t="s">
        <v>655</v>
      </c>
      <c r="R30" s="240"/>
      <c r="S30" s="235" t="s">
        <v>655</v>
      </c>
      <c r="T30" s="235" t="s">
        <v>655</v>
      </c>
      <c r="U30" s="235"/>
      <c r="V30" s="235" t="s">
        <v>655</v>
      </c>
      <c r="W30" s="235" t="s">
        <v>655</v>
      </c>
      <c r="X30" s="235" t="s">
        <v>655</v>
      </c>
      <c r="Y30" s="235" t="s">
        <v>655</v>
      </c>
      <c r="Z30" s="235"/>
      <c r="AA30" s="247" t="s">
        <v>655</v>
      </c>
      <c r="AB30" s="242" t="s">
        <v>655</v>
      </c>
      <c r="AC30" s="226"/>
      <c r="AD30" s="226"/>
      <c r="AE30" s="226"/>
      <c r="AF30" s="238"/>
      <c r="AG30" s="242" t="s">
        <v>655</v>
      </c>
      <c r="AH30" s="226"/>
      <c r="AI30" s="238"/>
      <c r="AJ30" s="215"/>
    </row>
    <row r="31" spans="1:36" s="203" customFormat="1" ht="28.5" customHeight="1">
      <c r="A31" s="250">
        <v>23</v>
      </c>
      <c r="B31" s="252" t="s">
        <v>691</v>
      </c>
      <c r="C31" s="255" t="s">
        <v>692</v>
      </c>
      <c r="D31" s="265">
        <v>10</v>
      </c>
      <c r="E31" s="273"/>
      <c r="F31" s="226">
        <v>1</v>
      </c>
      <c r="G31" s="226"/>
      <c r="H31" s="226"/>
      <c r="I31" s="226"/>
      <c r="J31" s="226"/>
      <c r="K31" s="226"/>
      <c r="L31" s="238"/>
      <c r="M31" s="262"/>
      <c r="N31" s="235"/>
      <c r="O31" s="235"/>
      <c r="P31" s="235"/>
      <c r="Q31" s="235"/>
      <c r="R31" s="240"/>
      <c r="S31" s="235"/>
      <c r="T31" s="235"/>
      <c r="U31" s="235"/>
      <c r="V31" s="235"/>
      <c r="W31" s="235" t="s">
        <v>655</v>
      </c>
      <c r="X31" s="235"/>
      <c r="Y31" s="235"/>
      <c r="Z31" s="235"/>
      <c r="AA31" s="247"/>
      <c r="AB31" s="242"/>
      <c r="AC31" s="226"/>
      <c r="AD31" s="226" t="s">
        <v>655</v>
      </c>
      <c r="AE31" s="226"/>
      <c r="AF31" s="238"/>
      <c r="AG31" s="242" t="s">
        <v>655</v>
      </c>
      <c r="AH31" s="226"/>
      <c r="AI31" s="238"/>
      <c r="AJ31" s="215"/>
    </row>
    <row r="32" spans="1:36" s="203" customFormat="1" ht="25.5" customHeight="1">
      <c r="A32" s="250">
        <v>24</v>
      </c>
      <c r="B32" s="252" t="s">
        <v>721</v>
      </c>
      <c r="C32" s="255" t="s">
        <v>692</v>
      </c>
      <c r="D32" s="265">
        <v>1</v>
      </c>
      <c r="E32" s="273"/>
      <c r="F32" s="226"/>
      <c r="G32" s="226"/>
      <c r="H32" s="226">
        <v>1</v>
      </c>
      <c r="I32" s="226"/>
      <c r="J32" s="226"/>
      <c r="K32" s="226"/>
      <c r="L32" s="238"/>
      <c r="M32" s="262" t="s">
        <v>655</v>
      </c>
      <c r="N32" s="235" t="s">
        <v>655</v>
      </c>
      <c r="O32" s="235" t="s">
        <v>655</v>
      </c>
      <c r="P32" s="235" t="s">
        <v>655</v>
      </c>
      <c r="Q32" s="235" t="s">
        <v>655</v>
      </c>
      <c r="R32" s="240"/>
      <c r="S32" s="235" t="s">
        <v>655</v>
      </c>
      <c r="T32" s="235" t="s">
        <v>655</v>
      </c>
      <c r="U32" s="235"/>
      <c r="V32" s="235" t="s">
        <v>655</v>
      </c>
      <c r="W32" s="235" t="s">
        <v>655</v>
      </c>
      <c r="X32" s="235" t="s">
        <v>655</v>
      </c>
      <c r="Y32" s="235" t="s">
        <v>655</v>
      </c>
      <c r="Z32" s="235"/>
      <c r="AA32" s="247" t="s">
        <v>655</v>
      </c>
      <c r="AB32" s="242" t="s">
        <v>655</v>
      </c>
      <c r="AC32" s="226"/>
      <c r="AD32" s="226"/>
      <c r="AE32" s="226"/>
      <c r="AF32" s="238"/>
      <c r="AG32" s="242" t="s">
        <v>655</v>
      </c>
      <c r="AH32" s="226"/>
      <c r="AI32" s="238"/>
      <c r="AJ32" s="215"/>
    </row>
    <row r="33" spans="1:36" s="203" customFormat="1" ht="27.75" customHeight="1">
      <c r="A33" s="250">
        <v>25</v>
      </c>
      <c r="B33" s="251" t="s">
        <v>716</v>
      </c>
      <c r="C33" s="255" t="s">
        <v>692</v>
      </c>
      <c r="D33" s="265">
        <v>240</v>
      </c>
      <c r="E33" s="273"/>
      <c r="F33" s="226"/>
      <c r="G33" s="226"/>
      <c r="H33" s="226"/>
      <c r="I33" s="226"/>
      <c r="J33" s="226"/>
      <c r="K33" s="226"/>
      <c r="L33" s="238"/>
      <c r="M33" s="262"/>
      <c r="N33" s="235"/>
      <c r="O33" s="235"/>
      <c r="P33" s="235"/>
      <c r="Q33" s="235"/>
      <c r="R33" s="240"/>
      <c r="S33" s="235"/>
      <c r="T33" s="235"/>
      <c r="U33" s="235"/>
      <c r="V33" s="235"/>
      <c r="W33" s="235"/>
      <c r="X33" s="235"/>
      <c r="Y33" s="235"/>
      <c r="Z33" s="235"/>
      <c r="AA33" s="247"/>
      <c r="AB33" s="242"/>
      <c r="AC33" s="226"/>
      <c r="AD33" s="226"/>
      <c r="AE33" s="226" t="s">
        <v>655</v>
      </c>
      <c r="AF33" s="238"/>
      <c r="AG33" s="242"/>
      <c r="AH33" s="226"/>
      <c r="AI33" s="238" t="s">
        <v>655</v>
      </c>
      <c r="AJ33" s="215"/>
    </row>
    <row r="34" spans="1:36" s="203" customFormat="1" ht="27.75" customHeight="1">
      <c r="A34" s="250">
        <v>26</v>
      </c>
      <c r="B34" s="252" t="s">
        <v>707</v>
      </c>
      <c r="C34" s="255" t="s">
        <v>692</v>
      </c>
      <c r="D34" s="265">
        <v>15</v>
      </c>
      <c r="E34" s="273"/>
      <c r="F34" s="226"/>
      <c r="G34" s="226"/>
      <c r="H34" s="226">
        <v>1</v>
      </c>
      <c r="I34" s="226"/>
      <c r="J34" s="226"/>
      <c r="K34" s="226"/>
      <c r="L34" s="238"/>
      <c r="M34" s="279" t="s">
        <v>655</v>
      </c>
      <c r="N34" s="236"/>
      <c r="O34" s="236"/>
      <c r="P34" s="236"/>
      <c r="Q34" s="236"/>
      <c r="R34" s="280"/>
      <c r="S34" s="236"/>
      <c r="T34" s="236" t="s">
        <v>655</v>
      </c>
      <c r="U34" s="236"/>
      <c r="V34" s="236" t="s">
        <v>655</v>
      </c>
      <c r="W34" s="236" t="s">
        <v>655</v>
      </c>
      <c r="X34" s="236" t="s">
        <v>655</v>
      </c>
      <c r="Y34" s="236" t="s">
        <v>655</v>
      </c>
      <c r="Z34" s="236"/>
      <c r="AA34" s="281" t="s">
        <v>655</v>
      </c>
      <c r="AB34" s="242"/>
      <c r="AC34" s="226" t="s">
        <v>655</v>
      </c>
      <c r="AD34" s="226"/>
      <c r="AE34" s="226"/>
      <c r="AF34" s="238"/>
      <c r="AG34" s="242"/>
      <c r="AH34" s="226" t="s">
        <v>655</v>
      </c>
      <c r="AI34" s="238"/>
      <c r="AJ34" s="215"/>
    </row>
    <row r="35" spans="1:36" s="203" customFormat="1" ht="28.5" customHeight="1">
      <c r="A35" s="250">
        <v>27</v>
      </c>
      <c r="B35" s="251" t="s">
        <v>697</v>
      </c>
      <c r="C35" s="255" t="s">
        <v>692</v>
      </c>
      <c r="D35" s="265">
        <v>15</v>
      </c>
      <c r="E35" s="273"/>
      <c r="F35" s="226"/>
      <c r="G35" s="275"/>
      <c r="H35" s="226">
        <v>1</v>
      </c>
      <c r="I35" s="226"/>
      <c r="J35" s="226"/>
      <c r="K35" s="226"/>
      <c r="L35" s="238"/>
      <c r="M35" s="262" t="s">
        <v>655</v>
      </c>
      <c r="N35" s="235"/>
      <c r="O35" s="235"/>
      <c r="P35" s="235"/>
      <c r="Q35" s="235"/>
      <c r="R35" s="240"/>
      <c r="S35" s="235" t="s">
        <v>655</v>
      </c>
      <c r="T35" s="235" t="s">
        <v>655</v>
      </c>
      <c r="U35" s="235"/>
      <c r="V35" s="235" t="s">
        <v>655</v>
      </c>
      <c r="W35" s="235" t="s">
        <v>655</v>
      </c>
      <c r="X35" s="235" t="s">
        <v>655</v>
      </c>
      <c r="Y35" s="235" t="s">
        <v>655</v>
      </c>
      <c r="Z35" s="235" t="s">
        <v>655</v>
      </c>
      <c r="AA35" s="247" t="s">
        <v>655</v>
      </c>
      <c r="AB35" s="242" t="s">
        <v>655</v>
      </c>
      <c r="AC35" s="226"/>
      <c r="AD35" s="226"/>
      <c r="AE35" s="226"/>
      <c r="AF35" s="238"/>
      <c r="AG35" s="242" t="s">
        <v>655</v>
      </c>
      <c r="AH35" s="226"/>
      <c r="AI35" s="238"/>
      <c r="AJ35" s="215"/>
    </row>
    <row r="36" spans="1:36" s="203" customFormat="1" ht="27" customHeight="1">
      <c r="A36" s="250">
        <v>28</v>
      </c>
      <c r="B36" s="251" t="s">
        <v>722</v>
      </c>
      <c r="C36" s="255" t="s">
        <v>692</v>
      </c>
      <c r="D36" s="265">
        <v>1920</v>
      </c>
      <c r="E36" s="273"/>
      <c r="F36" s="226"/>
      <c r="G36" s="226"/>
      <c r="H36" s="226"/>
      <c r="I36" s="226"/>
      <c r="J36" s="226"/>
      <c r="K36" s="226"/>
      <c r="L36" s="238"/>
      <c r="M36" s="262"/>
      <c r="N36" s="235"/>
      <c r="O36" s="235"/>
      <c r="P36" s="235"/>
      <c r="Q36" s="235"/>
      <c r="R36" s="240"/>
      <c r="S36" s="235"/>
      <c r="T36" s="235"/>
      <c r="U36" s="235"/>
      <c r="V36" s="235"/>
      <c r="W36" s="235"/>
      <c r="X36" s="235"/>
      <c r="Y36" s="235"/>
      <c r="Z36" s="235"/>
      <c r="AA36" s="247"/>
      <c r="AB36" s="242"/>
      <c r="AC36" s="226"/>
      <c r="AD36" s="226"/>
      <c r="AE36" s="226" t="s">
        <v>655</v>
      </c>
      <c r="AF36" s="238"/>
      <c r="AG36" s="242"/>
      <c r="AH36" s="226"/>
      <c r="AI36" s="238" t="s">
        <v>655</v>
      </c>
      <c r="AJ36" s="215"/>
    </row>
    <row r="37" spans="1:36" s="203" customFormat="1" ht="26.25" thickBot="1">
      <c r="A37" s="250">
        <v>29</v>
      </c>
      <c r="B37" s="253" t="s">
        <v>696</v>
      </c>
      <c r="C37" s="255" t="s">
        <v>692</v>
      </c>
      <c r="D37" s="266">
        <v>15</v>
      </c>
      <c r="E37" s="276"/>
      <c r="F37" s="277"/>
      <c r="G37" s="277"/>
      <c r="H37" s="277">
        <v>1</v>
      </c>
      <c r="I37" s="277"/>
      <c r="J37" s="277"/>
      <c r="K37" s="277">
        <v>2</v>
      </c>
      <c r="L37" s="278"/>
      <c r="M37" s="263" t="s">
        <v>655</v>
      </c>
      <c r="N37" s="248"/>
      <c r="O37" s="248" t="s">
        <v>655</v>
      </c>
      <c r="P37" s="248" t="s">
        <v>655</v>
      </c>
      <c r="Q37" s="248" t="s">
        <v>655</v>
      </c>
      <c r="R37" s="257" t="s">
        <v>655</v>
      </c>
      <c r="S37" s="248" t="s">
        <v>655</v>
      </c>
      <c r="T37" s="248" t="s">
        <v>655</v>
      </c>
      <c r="U37" s="248" t="s">
        <v>655</v>
      </c>
      <c r="V37" s="248" t="s">
        <v>655</v>
      </c>
      <c r="W37" s="248" t="s">
        <v>655</v>
      </c>
      <c r="X37" s="248" t="s">
        <v>655</v>
      </c>
      <c r="Y37" s="248" t="s">
        <v>655</v>
      </c>
      <c r="Z37" s="248"/>
      <c r="AA37" s="249" t="s">
        <v>655</v>
      </c>
      <c r="AB37" s="282" t="s">
        <v>655</v>
      </c>
      <c r="AC37" s="283"/>
      <c r="AD37" s="283"/>
      <c r="AE37" s="283"/>
      <c r="AF37" s="284"/>
      <c r="AG37" s="282" t="s">
        <v>655</v>
      </c>
      <c r="AH37" s="283"/>
      <c r="AI37" s="284"/>
      <c r="AJ37" s="215"/>
    </row>
    <row r="38" spans="1:36" s="5" customFormat="1" ht="15.75" customHeight="1" thickBot="1">
      <c r="A38" s="319" t="s">
        <v>675</v>
      </c>
      <c r="B38" s="320"/>
      <c r="C38" s="320"/>
      <c r="D38" s="244">
        <f aca="true" t="shared" si="0" ref="D38:L38">SUM(D9:D37)</f>
        <v>4795</v>
      </c>
      <c r="E38" s="244">
        <f t="shared" si="0"/>
        <v>1</v>
      </c>
      <c r="F38" s="244">
        <f t="shared" si="0"/>
        <v>3</v>
      </c>
      <c r="G38" s="244">
        <f t="shared" si="0"/>
        <v>3</v>
      </c>
      <c r="H38" s="244">
        <f t="shared" si="0"/>
        <v>6</v>
      </c>
      <c r="I38" s="244">
        <f t="shared" si="0"/>
        <v>4</v>
      </c>
      <c r="J38" s="244">
        <f t="shared" si="0"/>
        <v>3</v>
      </c>
      <c r="K38" s="244">
        <f t="shared" si="0"/>
        <v>7</v>
      </c>
      <c r="L38" s="244">
        <f t="shared" si="0"/>
        <v>0</v>
      </c>
      <c r="M38" s="244">
        <f aca="true" t="shared" si="1" ref="M38:AI38">COUNTIF(M9:M37,"x")</f>
        <v>16</v>
      </c>
      <c r="N38" s="244">
        <f t="shared" si="1"/>
        <v>4</v>
      </c>
      <c r="O38" s="244">
        <f t="shared" si="1"/>
        <v>9</v>
      </c>
      <c r="P38" s="244">
        <f t="shared" si="1"/>
        <v>9</v>
      </c>
      <c r="Q38" s="244">
        <f t="shared" si="1"/>
        <v>9</v>
      </c>
      <c r="R38" s="244">
        <f t="shared" si="1"/>
        <v>3</v>
      </c>
      <c r="S38" s="244">
        <f t="shared" si="1"/>
        <v>10</v>
      </c>
      <c r="T38" s="244">
        <f t="shared" si="1"/>
        <v>11</v>
      </c>
      <c r="U38" s="244">
        <f t="shared" si="1"/>
        <v>4</v>
      </c>
      <c r="V38" s="244">
        <f t="shared" si="1"/>
        <v>17</v>
      </c>
      <c r="W38" s="244">
        <f t="shared" si="1"/>
        <v>20</v>
      </c>
      <c r="X38" s="244">
        <f t="shared" si="1"/>
        <v>11</v>
      </c>
      <c r="Y38" s="244">
        <f t="shared" si="1"/>
        <v>11</v>
      </c>
      <c r="Z38" s="244">
        <f t="shared" si="1"/>
        <v>2</v>
      </c>
      <c r="AA38" s="259">
        <f t="shared" si="1"/>
        <v>11</v>
      </c>
      <c r="AB38" s="285">
        <f t="shared" si="1"/>
        <v>14</v>
      </c>
      <c r="AC38" s="286">
        <f t="shared" si="1"/>
        <v>3</v>
      </c>
      <c r="AD38" s="286">
        <f t="shared" si="1"/>
        <v>3</v>
      </c>
      <c r="AE38" s="286">
        <f t="shared" si="1"/>
        <v>9</v>
      </c>
      <c r="AF38" s="287">
        <f t="shared" si="1"/>
        <v>0</v>
      </c>
      <c r="AG38" s="288">
        <f t="shared" si="1"/>
        <v>17</v>
      </c>
      <c r="AH38" s="286">
        <f t="shared" si="1"/>
        <v>3</v>
      </c>
      <c r="AI38" s="287">
        <f t="shared" si="1"/>
        <v>9</v>
      </c>
      <c r="AJ38" s="219"/>
    </row>
    <row r="39" spans="1:36" ht="16.5">
      <c r="A39" s="220"/>
      <c r="B39" s="218"/>
      <c r="C39" s="228"/>
      <c r="D39" s="229"/>
      <c r="E39" s="216"/>
      <c r="F39" s="216"/>
      <c r="G39" s="216"/>
      <c r="H39" s="216"/>
      <c r="I39" s="216"/>
      <c r="J39" s="216"/>
      <c r="K39" s="216"/>
      <c r="L39" s="216"/>
      <c r="M39" s="216"/>
      <c r="N39" s="216"/>
      <c r="O39" s="216"/>
      <c r="P39" s="216"/>
      <c r="Q39" s="216"/>
      <c r="R39" s="216"/>
      <c r="S39" s="216"/>
      <c r="T39" s="216"/>
      <c r="U39" s="216"/>
      <c r="V39" s="216"/>
      <c r="W39" s="216"/>
      <c r="X39" s="216"/>
      <c r="Y39" s="216"/>
      <c r="Z39" s="216"/>
      <c r="AA39" s="221"/>
      <c r="AB39" s="216"/>
      <c r="AC39" s="216"/>
      <c r="AD39" s="216"/>
      <c r="AE39" s="216"/>
      <c r="AF39" s="216"/>
      <c r="AG39" s="216"/>
      <c r="AH39" s="216"/>
      <c r="AI39" s="217"/>
      <c r="AJ39" s="217"/>
    </row>
    <row r="40" spans="1:36" ht="16.5">
      <c r="A40" s="220"/>
      <c r="B40" s="222"/>
      <c r="C40" s="230" t="s">
        <v>676</v>
      </c>
      <c r="D40" s="232">
        <f>ROUNDUP((D38/60/8),0)</f>
        <v>10</v>
      </c>
      <c r="E40" s="216"/>
      <c r="F40" s="221"/>
      <c r="G40" s="269"/>
      <c r="H40" s="221"/>
      <c r="I40" s="268"/>
      <c r="J40" s="216"/>
      <c r="K40" s="216"/>
      <c r="L40" s="216"/>
      <c r="M40" s="216"/>
      <c r="N40" s="216"/>
      <c r="O40" s="216"/>
      <c r="P40" s="216"/>
      <c r="Q40" s="216"/>
      <c r="R40" s="216"/>
      <c r="S40" s="216"/>
      <c r="T40" s="216"/>
      <c r="U40" s="216"/>
      <c r="V40" s="216"/>
      <c r="W40" s="216"/>
      <c r="X40" s="216"/>
      <c r="Y40" s="216"/>
      <c r="Z40" s="216"/>
      <c r="AA40" s="221"/>
      <c r="AB40" s="216"/>
      <c r="AC40" s="216"/>
      <c r="AD40" s="216"/>
      <c r="AE40" s="216"/>
      <c r="AF40" s="216"/>
      <c r="AG40" s="216"/>
      <c r="AH40" s="216"/>
      <c r="AI40" s="217"/>
      <c r="AJ40" s="217"/>
    </row>
    <row r="41" ht="16.5">
      <c r="C41" s="7"/>
    </row>
    <row r="42" ht="16.5">
      <c r="C42" s="7"/>
    </row>
    <row r="43" ht="16.5">
      <c r="C43" s="7"/>
    </row>
    <row r="44" ht="16.5">
      <c r="C44" s="7"/>
    </row>
    <row r="45" ht="16.5">
      <c r="C45" s="7"/>
    </row>
    <row r="46" ht="16.5">
      <c r="C46" s="7"/>
    </row>
    <row r="47" ht="16.5">
      <c r="C47" s="7"/>
    </row>
    <row r="48" ht="16.5">
      <c r="C48" s="7"/>
    </row>
    <row r="49" ht="16.5">
      <c r="C49" s="7"/>
    </row>
    <row r="50" ht="16.5">
      <c r="C50" s="7"/>
    </row>
    <row r="51" ht="16.5">
      <c r="C51" s="7"/>
    </row>
    <row r="52" ht="16.5">
      <c r="C52" s="7"/>
    </row>
    <row r="53" ht="16.5">
      <c r="C53" s="7"/>
    </row>
    <row r="54" ht="16.5">
      <c r="C54" s="7"/>
    </row>
    <row r="55" ht="16.5">
      <c r="C55" s="7"/>
    </row>
    <row r="56" ht="16.5">
      <c r="C56" s="7"/>
    </row>
    <row r="57" ht="16.5">
      <c r="C57" s="7"/>
    </row>
    <row r="58" ht="16.5">
      <c r="C58" s="7"/>
    </row>
    <row r="59" spans="3:27" ht="16.5">
      <c r="C59" s="7"/>
      <c r="M59" s="323">
        <f>SUM(M38:AA38)</f>
        <v>147</v>
      </c>
      <c r="N59" s="324"/>
      <c r="O59" s="324"/>
      <c r="P59" s="324"/>
      <c r="Q59" s="324"/>
      <c r="R59" s="324"/>
      <c r="S59" s="324"/>
      <c r="T59" s="324"/>
      <c r="U59" s="324"/>
      <c r="V59" s="324"/>
      <c r="W59" s="324"/>
      <c r="X59" s="324"/>
      <c r="Y59" s="324"/>
      <c r="Z59" s="324"/>
      <c r="AA59" s="324"/>
    </row>
    <row r="60" ht="16.5">
      <c r="C60" s="7"/>
    </row>
  </sheetData>
  <sheetProtection/>
  <mergeCells count="29">
    <mergeCell ref="A1:AI2"/>
    <mergeCell ref="A3:B3"/>
    <mergeCell ref="A4:A8"/>
    <mergeCell ref="B4:B8"/>
    <mergeCell ref="C4:C8"/>
    <mergeCell ref="D4:D8"/>
    <mergeCell ref="E4:L4"/>
    <mergeCell ref="M4:AA4"/>
    <mergeCell ref="AB4:AF4"/>
    <mergeCell ref="AG4:AI4"/>
    <mergeCell ref="AI5:AI8"/>
    <mergeCell ref="E6:J7"/>
    <mergeCell ref="K6:K7"/>
    <mergeCell ref="L6:L7"/>
    <mergeCell ref="M6:R7"/>
    <mergeCell ref="S6:S7"/>
    <mergeCell ref="T6:X7"/>
    <mergeCell ref="E5:L5"/>
    <mergeCell ref="M5:AA5"/>
    <mergeCell ref="AB5:AB7"/>
    <mergeCell ref="A38:C38"/>
    <mergeCell ref="M59:AA59"/>
    <mergeCell ref="AF5:AF7"/>
    <mergeCell ref="AG5:AG8"/>
    <mergeCell ref="AH5:AH8"/>
    <mergeCell ref="AC5:AC7"/>
    <mergeCell ref="AD5:AD7"/>
    <mergeCell ref="AE5:AE7"/>
    <mergeCell ref="Y6:AA7"/>
  </mergeCells>
  <printOptions horizontalCentered="1" verticalCentered="1"/>
  <pageMargins left="0" right="0" top="0" bottom="0" header="0" footer="0"/>
  <pageSetup fitToHeight="0" fitToWidth="1" horizontalDpi="600" verticalDpi="600" orientation="landscape" paperSize="9" scale="57" r:id="rId2"/>
  <drawing r:id="rId1"/>
</worksheet>
</file>

<file path=xl/worksheets/sheet3.xml><?xml version="1.0" encoding="utf-8"?>
<worksheet xmlns="http://schemas.openxmlformats.org/spreadsheetml/2006/main" xmlns:r="http://schemas.openxmlformats.org/officeDocument/2006/relationships">
  <dimension ref="A1:AL236"/>
  <sheetViews>
    <sheetView zoomScalePageLayoutView="0" workbookViewId="0" topLeftCell="L46">
      <selection activeCell="L58" sqref="L58:P59"/>
    </sheetView>
  </sheetViews>
  <sheetFormatPr defaultColWidth="11.421875" defaultRowHeight="15"/>
  <cols>
    <col min="1" max="1" width="28.421875" style="0" customWidth="1"/>
    <col min="2" max="2" width="19.140625" style="0" bestFit="1" customWidth="1"/>
    <col min="3" max="3" width="21.140625" style="0" customWidth="1"/>
    <col min="4" max="4" width="22.421875" style="0" customWidth="1"/>
    <col min="5" max="5" width="27.8515625" style="0" customWidth="1"/>
    <col min="6" max="6" width="28.8515625" style="0" customWidth="1"/>
    <col min="7" max="7" width="18.7109375" style="0" customWidth="1"/>
    <col min="8" max="8" width="20.28125" style="0" customWidth="1"/>
    <col min="9" max="9" width="2.28125" style="0" bestFit="1" customWidth="1"/>
    <col min="10" max="10" width="3.421875" style="0" bestFit="1" customWidth="1"/>
    <col min="11" max="11" width="50.28125" style="0" bestFit="1" customWidth="1"/>
    <col min="12" max="12" width="56.140625" style="0" bestFit="1" customWidth="1"/>
    <col min="13" max="13" width="20.140625" style="0" bestFit="1" customWidth="1"/>
    <col min="14" max="14" width="22.7109375" style="0" bestFit="1" customWidth="1"/>
    <col min="15" max="15" width="19.8515625" style="0" bestFit="1" customWidth="1"/>
    <col min="16" max="16" width="16.57421875" style="0" bestFit="1" customWidth="1"/>
    <col min="17" max="17" width="14.57421875" style="0" bestFit="1" customWidth="1"/>
    <col min="18" max="18" width="12.57421875" style="0" bestFit="1" customWidth="1"/>
    <col min="19" max="19" width="16.7109375" style="0" bestFit="1" customWidth="1"/>
    <col min="20" max="20" width="5.7109375" style="0" customWidth="1"/>
    <col min="21" max="21" width="5.57421875" style="0" bestFit="1" customWidth="1"/>
    <col min="22" max="22" width="28.7109375" style="0" bestFit="1" customWidth="1"/>
    <col min="23" max="23" width="4.28125" style="0" customWidth="1"/>
    <col min="24" max="24" width="26.00390625" style="0" bestFit="1" customWidth="1"/>
    <col min="25" max="28" width="15.7109375" style="0" customWidth="1"/>
    <col min="29" max="29" width="16.140625" style="0" bestFit="1" customWidth="1"/>
    <col min="30" max="30" width="17.140625" style="0" bestFit="1" customWidth="1"/>
    <col min="31" max="31" width="15.7109375" style="0" customWidth="1"/>
    <col min="32" max="32" width="16.8515625" style="0" bestFit="1" customWidth="1"/>
    <col min="33" max="37" width="15.7109375" style="0" customWidth="1"/>
  </cols>
  <sheetData>
    <row r="1" spans="1:16" ht="30">
      <c r="A1" s="10" t="s">
        <v>30</v>
      </c>
      <c r="B1" s="10" t="s">
        <v>31</v>
      </c>
      <c r="C1" s="10" t="s">
        <v>32</v>
      </c>
      <c r="D1" s="10" t="s">
        <v>33</v>
      </c>
      <c r="E1" s="10" t="s">
        <v>34</v>
      </c>
      <c r="F1" s="10" t="s">
        <v>35</v>
      </c>
      <c r="G1" s="11" t="s">
        <v>36</v>
      </c>
      <c r="H1" s="11" t="s">
        <v>37</v>
      </c>
      <c r="I1" s="12"/>
      <c r="J1" s="13" t="s">
        <v>28</v>
      </c>
      <c r="K1" s="14" t="s">
        <v>38</v>
      </c>
      <c r="L1" s="13" t="s">
        <v>27</v>
      </c>
      <c r="M1" s="13" t="s">
        <v>39</v>
      </c>
      <c r="N1" s="13" t="s">
        <v>40</v>
      </c>
      <c r="O1" s="13" t="s">
        <v>41</v>
      </c>
      <c r="P1" s="13" t="s">
        <v>42</v>
      </c>
    </row>
    <row r="2" spans="1:16" ht="15">
      <c r="A2" s="15" t="s">
        <v>43</v>
      </c>
      <c r="B2" s="16" t="s">
        <v>44</v>
      </c>
      <c r="C2" s="17">
        <v>107980.84000000003</v>
      </c>
      <c r="D2" s="17">
        <v>8998.403333333335</v>
      </c>
      <c r="E2" s="17">
        <v>14400</v>
      </c>
      <c r="F2" s="18">
        <v>0.6248891203703705</v>
      </c>
      <c r="G2" s="19">
        <v>8</v>
      </c>
      <c r="H2" s="19">
        <v>30</v>
      </c>
      <c r="J2" s="20">
        <v>1</v>
      </c>
      <c r="K2" s="21" t="s">
        <v>45</v>
      </c>
      <c r="L2" s="22" t="str">
        <f aca="true" t="shared" si="0" ref="L2:L10">CONCATENATE("N° de ",K2)</f>
        <v>N° de Papel Bond A4 (120 grs.)(RD y de Capitanías)</v>
      </c>
      <c r="M2" s="23">
        <v>4560</v>
      </c>
      <c r="N2" s="24">
        <f>M2/12</f>
        <v>380</v>
      </c>
      <c r="O2" s="24">
        <v>0.56</v>
      </c>
      <c r="P2" s="24">
        <f>M2*O2</f>
        <v>2553.6000000000004</v>
      </c>
    </row>
    <row r="3" spans="1:16" ht="15">
      <c r="A3" s="15" t="s">
        <v>46</v>
      </c>
      <c r="B3" s="16" t="s">
        <v>47</v>
      </c>
      <c r="C3" s="17">
        <v>105165.15999999997</v>
      </c>
      <c r="D3" s="17">
        <v>8763.76333333333</v>
      </c>
      <c r="E3" s="17">
        <v>14400</v>
      </c>
      <c r="F3" s="18">
        <v>0.6085946759259258</v>
      </c>
      <c r="G3" s="19">
        <v>8</v>
      </c>
      <c r="H3" s="19">
        <v>30</v>
      </c>
      <c r="J3" s="20">
        <f>+J2+1</f>
        <v>2</v>
      </c>
      <c r="K3" s="21" t="s">
        <v>48</v>
      </c>
      <c r="L3" s="22" t="str">
        <f t="shared" si="0"/>
        <v>N° de Papel Bond A4 (120 grs.) (Certificados) </v>
      </c>
      <c r="M3" s="23">
        <v>4560</v>
      </c>
      <c r="N3" s="24">
        <f aca="true" t="shared" si="1" ref="N3:N64">M3/12</f>
        <v>380</v>
      </c>
      <c r="O3" s="24">
        <v>0.56</v>
      </c>
      <c r="P3" s="24">
        <f>M3*O3</f>
        <v>2553.6000000000004</v>
      </c>
    </row>
    <row r="4" spans="1:16" ht="15">
      <c r="A4" s="15" t="s">
        <v>49</v>
      </c>
      <c r="B4" s="16" t="s">
        <v>50</v>
      </c>
      <c r="C4" s="17">
        <v>87379.36000000002</v>
      </c>
      <c r="D4" s="17">
        <v>7281.613333333335</v>
      </c>
      <c r="E4" s="17">
        <v>14400</v>
      </c>
      <c r="F4" s="18">
        <v>0.5056675925925926</v>
      </c>
      <c r="G4" s="19">
        <v>8</v>
      </c>
      <c r="H4" s="19">
        <v>30</v>
      </c>
      <c r="J4" s="20">
        <f aca="true" t="shared" si="2" ref="J4:J67">+J3+1</f>
        <v>3</v>
      </c>
      <c r="K4" s="21" t="s">
        <v>51</v>
      </c>
      <c r="L4" s="22" t="str">
        <f t="shared" si="0"/>
        <v>N° de Papel Bond A4 (120 grs.)(Títulos Personal Acuático)</v>
      </c>
      <c r="M4" s="23">
        <v>1560</v>
      </c>
      <c r="N4" s="24">
        <f t="shared" si="1"/>
        <v>130</v>
      </c>
      <c r="O4" s="24">
        <v>0.52</v>
      </c>
      <c r="P4" s="24">
        <f>M4*O4</f>
        <v>811.2</v>
      </c>
    </row>
    <row r="5" spans="1:23" ht="15.75" thickBot="1">
      <c r="A5" s="15" t="s">
        <v>52</v>
      </c>
      <c r="B5" s="16" t="s">
        <v>53</v>
      </c>
      <c r="C5" s="17">
        <v>56129.44000000001</v>
      </c>
      <c r="D5" s="17">
        <v>4677.453333333334</v>
      </c>
      <c r="E5" s="17">
        <v>14400</v>
      </c>
      <c r="F5" s="18">
        <v>0.32482314814814817</v>
      </c>
      <c r="G5" s="19">
        <v>8</v>
      </c>
      <c r="H5" s="19">
        <v>30</v>
      </c>
      <c r="J5" s="20">
        <f t="shared" si="2"/>
        <v>4</v>
      </c>
      <c r="K5" s="21" t="s">
        <v>54</v>
      </c>
      <c r="L5" s="22" t="str">
        <f t="shared" si="0"/>
        <v>N° de Papel Bond A4 (80 grs. )</v>
      </c>
      <c r="M5" s="23">
        <v>50040</v>
      </c>
      <c r="N5" s="24">
        <f t="shared" si="1"/>
        <v>4170</v>
      </c>
      <c r="O5" s="24">
        <v>0.03</v>
      </c>
      <c r="P5" s="24">
        <f aca="true" t="shared" si="3" ref="P5:P51">M5*O5</f>
        <v>1501.2</v>
      </c>
      <c r="W5" s="25"/>
    </row>
    <row r="6" spans="1:35" ht="15.75" thickBot="1">
      <c r="A6" s="15" t="s">
        <v>55</v>
      </c>
      <c r="B6" s="16" t="s">
        <v>56</v>
      </c>
      <c r="C6" s="17">
        <v>43032.76</v>
      </c>
      <c r="D6" s="17">
        <v>3586.0633333333335</v>
      </c>
      <c r="E6" s="17">
        <v>14400</v>
      </c>
      <c r="F6" s="18">
        <v>0.24903217592592594</v>
      </c>
      <c r="G6" s="19">
        <v>8</v>
      </c>
      <c r="H6" s="19">
        <v>30</v>
      </c>
      <c r="J6" s="20">
        <f t="shared" si="2"/>
        <v>5</v>
      </c>
      <c r="K6" s="21" t="s">
        <v>57</v>
      </c>
      <c r="L6" s="22" t="str">
        <f t="shared" si="0"/>
        <v>N° de Papel Bond A4 membretado</v>
      </c>
      <c r="M6" s="23">
        <v>15240</v>
      </c>
      <c r="N6" s="24">
        <f t="shared" si="1"/>
        <v>1270</v>
      </c>
      <c r="O6" s="24">
        <v>0.35</v>
      </c>
      <c r="P6" s="24">
        <f t="shared" si="3"/>
        <v>5334</v>
      </c>
      <c r="W6" s="25"/>
      <c r="Y6" s="339" t="s">
        <v>58</v>
      </c>
      <c r="Z6" s="340"/>
      <c r="AA6" s="340"/>
      <c r="AB6" s="340"/>
      <c r="AC6" s="341"/>
      <c r="AE6" s="339" t="s">
        <v>59</v>
      </c>
      <c r="AF6" s="340"/>
      <c r="AG6" s="340"/>
      <c r="AH6" s="340"/>
      <c r="AI6" s="341"/>
    </row>
    <row r="7" spans="1:35" ht="15.75" thickBot="1">
      <c r="A7" s="15" t="s">
        <v>60</v>
      </c>
      <c r="B7" s="16" t="s">
        <v>61</v>
      </c>
      <c r="C7" s="17">
        <v>36241.24</v>
      </c>
      <c r="D7" s="17">
        <v>3020.103333333333</v>
      </c>
      <c r="E7" s="17">
        <v>14400</v>
      </c>
      <c r="F7" s="18">
        <v>0.20972939814814812</v>
      </c>
      <c r="G7" s="19">
        <v>8</v>
      </c>
      <c r="H7" s="19">
        <v>30</v>
      </c>
      <c r="J7" s="20">
        <f t="shared" si="2"/>
        <v>6</v>
      </c>
      <c r="K7" s="21" t="s">
        <v>62</v>
      </c>
      <c r="L7" s="22" t="str">
        <f t="shared" si="0"/>
        <v>N° de Folder plástico</v>
      </c>
      <c r="M7" s="23">
        <v>300</v>
      </c>
      <c r="N7" s="24">
        <f t="shared" si="1"/>
        <v>25</v>
      </c>
      <c r="O7" s="24">
        <v>4.53</v>
      </c>
      <c r="P7" s="24">
        <f t="shared" si="3"/>
        <v>1359</v>
      </c>
      <c r="W7" s="25"/>
      <c r="Y7" s="349" t="s">
        <v>63</v>
      </c>
      <c r="Z7" s="350"/>
      <c r="AA7" s="350"/>
      <c r="AB7" s="351"/>
      <c r="AC7" s="26" t="s">
        <v>64</v>
      </c>
      <c r="AE7" s="349" t="s">
        <v>63</v>
      </c>
      <c r="AF7" s="350"/>
      <c r="AG7" s="350"/>
      <c r="AH7" s="351"/>
      <c r="AI7" s="26" t="s">
        <v>64</v>
      </c>
    </row>
    <row r="8" spans="1:35" ht="48.75" thickBot="1">
      <c r="A8" s="15" t="s">
        <v>65</v>
      </c>
      <c r="B8" s="16" t="s">
        <v>66</v>
      </c>
      <c r="C8" s="17">
        <v>30785.68</v>
      </c>
      <c r="D8" s="17">
        <v>2565.4733333333334</v>
      </c>
      <c r="E8" s="17">
        <v>14400</v>
      </c>
      <c r="F8" s="18">
        <v>0.17815787037037037</v>
      </c>
      <c r="G8" s="19">
        <v>8</v>
      </c>
      <c r="H8" s="19">
        <v>30</v>
      </c>
      <c r="J8" s="20">
        <f t="shared" si="2"/>
        <v>7</v>
      </c>
      <c r="K8" s="21" t="s">
        <v>67</v>
      </c>
      <c r="L8" s="22" t="str">
        <f t="shared" si="0"/>
        <v>N° de Folder manila</v>
      </c>
      <c r="M8" s="23">
        <v>5220</v>
      </c>
      <c r="N8" s="24">
        <f t="shared" si="1"/>
        <v>435</v>
      </c>
      <c r="O8" s="24">
        <v>0.6</v>
      </c>
      <c r="P8" s="24">
        <f t="shared" si="3"/>
        <v>3132</v>
      </c>
      <c r="W8" s="27"/>
      <c r="Y8" s="28" t="s">
        <v>68</v>
      </c>
      <c r="Z8" s="139" t="str">
        <f>+AF8</f>
        <v>División Campaña Publicitaria</v>
      </c>
      <c r="AA8" s="139" t="str">
        <f>+AG8</f>
        <v>División de Contabilidad</v>
      </c>
      <c r="AB8" s="139" t="str">
        <f>+AH8</f>
        <v>División de Servicios administrativos del departamento de formación naval</v>
      </c>
      <c r="AC8" s="28"/>
      <c r="AE8" s="28" t="s">
        <v>68</v>
      </c>
      <c r="AF8" s="139" t="s">
        <v>449</v>
      </c>
      <c r="AG8" s="139" t="s">
        <v>6</v>
      </c>
      <c r="AH8" s="139" t="s">
        <v>450</v>
      </c>
      <c r="AI8" s="28"/>
    </row>
    <row r="9" spans="1:35" ht="15.75" thickBot="1">
      <c r="A9" s="15" t="s">
        <v>70</v>
      </c>
      <c r="B9" s="16" t="s">
        <v>71</v>
      </c>
      <c r="C9" s="17">
        <v>30028.72</v>
      </c>
      <c r="D9" s="17">
        <v>2502.3933333333334</v>
      </c>
      <c r="E9" s="17">
        <v>14400</v>
      </c>
      <c r="F9" s="18">
        <v>0.17377731481481482</v>
      </c>
      <c r="G9" s="19">
        <v>8</v>
      </c>
      <c r="H9" s="19">
        <v>30</v>
      </c>
      <c r="J9" s="20">
        <f t="shared" si="2"/>
        <v>8</v>
      </c>
      <c r="K9" s="21" t="s">
        <v>72</v>
      </c>
      <c r="L9" s="22" t="str">
        <f t="shared" si="0"/>
        <v>N° de Folder colgante para archivo</v>
      </c>
      <c r="M9" s="23">
        <v>4260</v>
      </c>
      <c r="N9" s="24">
        <f t="shared" si="1"/>
        <v>355</v>
      </c>
      <c r="O9" s="24">
        <v>4</v>
      </c>
      <c r="P9" s="24">
        <f t="shared" si="3"/>
        <v>17040</v>
      </c>
      <c r="U9">
        <v>6</v>
      </c>
      <c r="V9" t="s">
        <v>73</v>
      </c>
      <c r="W9" s="352" t="s">
        <v>74</v>
      </c>
      <c r="X9" s="29" t="e">
        <f>#REF!</f>
        <v>#REF!</v>
      </c>
      <c r="Y9" s="30">
        <f>$U9*AE$9</f>
        <v>6</v>
      </c>
      <c r="Z9" s="30">
        <f>$U9*AF$9</f>
        <v>12</v>
      </c>
      <c r="AA9" s="30">
        <f>$U9*AG$9</f>
        <v>6</v>
      </c>
      <c r="AB9" s="30">
        <f>$U9*AH$9</f>
        <v>6</v>
      </c>
      <c r="AC9" s="30"/>
      <c r="AD9" s="31">
        <f>SUM(Y9:AC9)</f>
        <v>30</v>
      </c>
      <c r="AE9" s="32">
        <v>1</v>
      </c>
      <c r="AF9" s="32">
        <v>2</v>
      </c>
      <c r="AG9" s="32">
        <v>1</v>
      </c>
      <c r="AH9" s="32">
        <v>1</v>
      </c>
      <c r="AI9" s="32"/>
    </row>
    <row r="10" spans="1:31" ht="15.75" thickBot="1">
      <c r="A10" s="33" t="s">
        <v>75</v>
      </c>
      <c r="B10" s="16" t="s">
        <v>24</v>
      </c>
      <c r="C10" s="17">
        <v>30878.56</v>
      </c>
      <c r="D10" s="17">
        <v>2573.2133333333336</v>
      </c>
      <c r="E10" s="17">
        <v>14400</v>
      </c>
      <c r="F10" s="18">
        <v>0.1786953703703704</v>
      </c>
      <c r="G10" s="19">
        <v>8</v>
      </c>
      <c r="H10" s="19">
        <v>30</v>
      </c>
      <c r="J10" s="20">
        <f t="shared" si="2"/>
        <v>9</v>
      </c>
      <c r="K10" s="21" t="s">
        <v>76</v>
      </c>
      <c r="L10" s="22" t="str">
        <f t="shared" si="0"/>
        <v>N° de Faster</v>
      </c>
      <c r="M10" s="23">
        <v>5220</v>
      </c>
      <c r="N10" s="24">
        <f t="shared" si="1"/>
        <v>435</v>
      </c>
      <c r="O10" s="34">
        <v>0.078</v>
      </c>
      <c r="P10" s="24">
        <f t="shared" si="3"/>
        <v>407.16</v>
      </c>
      <c r="U10">
        <v>6</v>
      </c>
      <c r="V10" t="s">
        <v>77</v>
      </c>
      <c r="W10" s="352"/>
      <c r="X10" s="29" t="e">
        <f>#REF!</f>
        <v>#REF!</v>
      </c>
      <c r="Y10" s="30">
        <v>0</v>
      </c>
      <c r="Z10" s="30">
        <f aca="true" t="shared" si="4" ref="Z10:Z26">$U10*AF$9</f>
        <v>12</v>
      </c>
      <c r="AA10" s="30">
        <f aca="true" t="shared" si="5" ref="AA10:AA29">$U10*AG$9</f>
        <v>6</v>
      </c>
      <c r="AB10" s="30">
        <f aca="true" t="shared" si="6" ref="AB10:AB29">$U10*AH$9</f>
        <v>6</v>
      </c>
      <c r="AC10" s="30"/>
      <c r="AD10" s="35">
        <f aca="true" t="shared" si="7" ref="AD10:AD22">SUM(Y10:AC10)</f>
        <v>24</v>
      </c>
      <c r="AE10" s="36"/>
    </row>
    <row r="11" spans="1:33" ht="15.75" thickBot="1">
      <c r="A11" s="33" t="s">
        <v>78</v>
      </c>
      <c r="B11" s="16" t="s">
        <v>23</v>
      </c>
      <c r="C11" s="17">
        <v>34300.719999999994</v>
      </c>
      <c r="D11" s="17">
        <v>2858.393333333333</v>
      </c>
      <c r="E11" s="17">
        <v>14400</v>
      </c>
      <c r="F11" s="18">
        <v>0.19849953703703702</v>
      </c>
      <c r="G11" s="19">
        <v>8</v>
      </c>
      <c r="H11" s="19">
        <v>30</v>
      </c>
      <c r="J11" s="20">
        <f t="shared" si="2"/>
        <v>10</v>
      </c>
      <c r="K11" s="21" t="s">
        <v>10</v>
      </c>
      <c r="L11" s="22" t="s">
        <v>79</v>
      </c>
      <c r="M11" s="23">
        <v>60</v>
      </c>
      <c r="N11" s="24">
        <f t="shared" si="1"/>
        <v>5</v>
      </c>
      <c r="O11" s="24">
        <v>0.4</v>
      </c>
      <c r="P11" s="24">
        <f t="shared" si="3"/>
        <v>24</v>
      </c>
      <c r="U11">
        <v>1</v>
      </c>
      <c r="V11" t="s">
        <v>451</v>
      </c>
      <c r="W11" s="352"/>
      <c r="X11" s="29" t="e">
        <f>#REF!</f>
        <v>#REF!</v>
      </c>
      <c r="Y11" s="30">
        <v>0</v>
      </c>
      <c r="Z11" s="30">
        <f t="shared" si="4"/>
        <v>2</v>
      </c>
      <c r="AA11" s="30">
        <f t="shared" si="5"/>
        <v>1</v>
      </c>
      <c r="AB11" s="30">
        <f t="shared" si="6"/>
        <v>1</v>
      </c>
      <c r="AC11" s="30"/>
      <c r="AD11" s="31">
        <f t="shared" si="7"/>
        <v>4</v>
      </c>
      <c r="AE11" s="339" t="s">
        <v>80</v>
      </c>
      <c r="AF11" s="341"/>
      <c r="AG11" s="32">
        <v>19</v>
      </c>
    </row>
    <row r="12" spans="1:31" ht="15">
      <c r="A12" s="33" t="s">
        <v>81</v>
      </c>
      <c r="B12" s="16" t="s">
        <v>26</v>
      </c>
      <c r="C12" s="17">
        <v>32049.159999999996</v>
      </c>
      <c r="D12" s="17">
        <v>2670.763333333333</v>
      </c>
      <c r="E12" s="17">
        <v>14400</v>
      </c>
      <c r="F12" s="18">
        <v>0.1854696759259259</v>
      </c>
      <c r="G12" s="19">
        <v>8</v>
      </c>
      <c r="H12" s="19">
        <v>30</v>
      </c>
      <c r="J12" s="20">
        <f t="shared" si="2"/>
        <v>11</v>
      </c>
      <c r="K12" s="21" t="s">
        <v>8</v>
      </c>
      <c r="L12" s="22" t="str">
        <f>CONCATENATE("N° de ",K12)</f>
        <v>N° de Bolígrafo</v>
      </c>
      <c r="M12" s="23">
        <v>503</v>
      </c>
      <c r="N12" s="24">
        <f t="shared" si="1"/>
        <v>41.916666666666664</v>
      </c>
      <c r="O12" s="24">
        <v>0.3</v>
      </c>
      <c r="P12" s="24">
        <f t="shared" si="3"/>
        <v>150.9</v>
      </c>
      <c r="U12">
        <v>12</v>
      </c>
      <c r="V12" t="s">
        <v>452</v>
      </c>
      <c r="W12" s="352"/>
      <c r="X12" s="29" t="e">
        <f>#REF!</f>
        <v>#REF!</v>
      </c>
      <c r="Y12" s="30">
        <v>0</v>
      </c>
      <c r="Z12" s="30">
        <f t="shared" si="4"/>
        <v>24</v>
      </c>
      <c r="AA12" s="30">
        <f t="shared" si="5"/>
        <v>12</v>
      </c>
      <c r="AB12" s="30">
        <f t="shared" si="6"/>
        <v>12</v>
      </c>
      <c r="AC12" s="30"/>
      <c r="AD12" s="35">
        <f t="shared" si="7"/>
        <v>48</v>
      </c>
      <c r="AE12" s="37"/>
    </row>
    <row r="13" spans="1:31" ht="15">
      <c r="A13" s="33" t="s">
        <v>83</v>
      </c>
      <c r="B13" s="16" t="s">
        <v>84</v>
      </c>
      <c r="C13" s="17">
        <v>30460.960000000006</v>
      </c>
      <c r="D13" s="17">
        <v>2538.413333333334</v>
      </c>
      <c r="E13" s="17">
        <v>14400</v>
      </c>
      <c r="F13" s="18">
        <v>0.17627870370370374</v>
      </c>
      <c r="G13" s="19">
        <v>8</v>
      </c>
      <c r="H13" s="19">
        <v>30</v>
      </c>
      <c r="J13" s="20">
        <f t="shared" si="2"/>
        <v>12</v>
      </c>
      <c r="K13" s="21" t="s">
        <v>85</v>
      </c>
      <c r="L13" s="22" t="str">
        <f>CONCATENATE("N° de ",K13)</f>
        <v>N° de Bolígrafo especial para caligrafiado</v>
      </c>
      <c r="M13" s="23">
        <v>372</v>
      </c>
      <c r="N13" s="24">
        <f t="shared" si="1"/>
        <v>31</v>
      </c>
      <c r="O13" s="24">
        <v>12</v>
      </c>
      <c r="P13" s="24">
        <f t="shared" si="3"/>
        <v>4464</v>
      </c>
      <c r="U13">
        <v>4</v>
      </c>
      <c r="V13" t="s">
        <v>453</v>
      </c>
      <c r="W13" s="352"/>
      <c r="X13" s="29" t="e">
        <f>#REF!</f>
        <v>#REF!</v>
      </c>
      <c r="Y13" s="30">
        <v>0</v>
      </c>
      <c r="Z13" s="30">
        <f t="shared" si="4"/>
        <v>8</v>
      </c>
      <c r="AA13" s="30">
        <f t="shared" si="5"/>
        <v>4</v>
      </c>
      <c r="AB13" s="30">
        <f t="shared" si="6"/>
        <v>4</v>
      </c>
      <c r="AC13" s="30"/>
      <c r="AD13" s="35">
        <f t="shared" si="7"/>
        <v>16</v>
      </c>
      <c r="AE13" s="38"/>
    </row>
    <row r="14" spans="1:30" ht="15">
      <c r="A14" s="33" t="s">
        <v>86</v>
      </c>
      <c r="B14" s="16" t="s">
        <v>87</v>
      </c>
      <c r="C14" s="17">
        <v>28782.280000000006</v>
      </c>
      <c r="D14" s="17">
        <v>2398.523333333334</v>
      </c>
      <c r="E14" s="17">
        <v>14400</v>
      </c>
      <c r="F14" s="18">
        <v>0.1665641203703704</v>
      </c>
      <c r="G14" s="19">
        <v>8</v>
      </c>
      <c r="H14" s="19">
        <v>30</v>
      </c>
      <c r="J14" s="20">
        <f t="shared" si="2"/>
        <v>13</v>
      </c>
      <c r="K14" s="21" t="s">
        <v>13</v>
      </c>
      <c r="L14" s="22" t="s">
        <v>79</v>
      </c>
      <c r="M14" s="23">
        <v>500</v>
      </c>
      <c r="N14" s="24">
        <f t="shared" si="1"/>
        <v>41.666666666666664</v>
      </c>
      <c r="O14" s="24">
        <v>1.1</v>
      </c>
      <c r="P14" s="24">
        <f t="shared" si="3"/>
        <v>550</v>
      </c>
      <c r="U14">
        <v>6</v>
      </c>
      <c r="V14" t="s">
        <v>454</v>
      </c>
      <c r="W14" s="352"/>
      <c r="X14" s="29" t="e">
        <f>#REF!</f>
        <v>#REF!</v>
      </c>
      <c r="Y14" s="30">
        <v>0</v>
      </c>
      <c r="Z14" s="30">
        <f t="shared" si="4"/>
        <v>12</v>
      </c>
      <c r="AA14" s="30">
        <f t="shared" si="5"/>
        <v>6</v>
      </c>
      <c r="AB14" s="30">
        <f t="shared" si="6"/>
        <v>6</v>
      </c>
      <c r="AC14" s="30"/>
      <c r="AD14" s="35">
        <f t="shared" si="7"/>
        <v>24</v>
      </c>
    </row>
    <row r="15" spans="1:30" ht="15">
      <c r="A15" s="33" t="s">
        <v>88</v>
      </c>
      <c r="B15" s="16" t="s">
        <v>89</v>
      </c>
      <c r="C15" s="17">
        <v>27969.879999999997</v>
      </c>
      <c r="D15" s="17">
        <v>2330.8233333333333</v>
      </c>
      <c r="E15" s="17">
        <v>14400</v>
      </c>
      <c r="F15" s="18">
        <v>0.16186273148148148</v>
      </c>
      <c r="G15" s="19">
        <v>8</v>
      </c>
      <c r="H15" s="19">
        <v>30</v>
      </c>
      <c r="J15" s="20">
        <f t="shared" si="2"/>
        <v>14</v>
      </c>
      <c r="K15" s="21" t="s">
        <v>11</v>
      </c>
      <c r="L15" s="22" t="str">
        <f>CONCATENATE("N° de ",K15)</f>
        <v>N° de Borrador</v>
      </c>
      <c r="M15" s="24">
        <v>500</v>
      </c>
      <c r="N15" s="24">
        <f t="shared" si="1"/>
        <v>41.666666666666664</v>
      </c>
      <c r="O15" s="24">
        <v>0.5</v>
      </c>
      <c r="P15" s="24">
        <f t="shared" si="3"/>
        <v>250</v>
      </c>
      <c r="U15">
        <v>400</v>
      </c>
      <c r="V15" t="s">
        <v>457</v>
      </c>
      <c r="W15" s="352"/>
      <c r="X15" s="29" t="e">
        <f>#REF!</f>
        <v>#REF!</v>
      </c>
      <c r="Y15" s="30">
        <v>0</v>
      </c>
      <c r="Z15" s="30">
        <f t="shared" si="4"/>
        <v>800</v>
      </c>
      <c r="AA15" s="30">
        <f t="shared" si="5"/>
        <v>400</v>
      </c>
      <c r="AB15" s="30">
        <f t="shared" si="6"/>
        <v>400</v>
      </c>
      <c r="AC15" s="30"/>
      <c r="AD15" s="35">
        <f t="shared" si="7"/>
        <v>1600</v>
      </c>
    </row>
    <row r="16" spans="1:31" ht="15">
      <c r="A16" s="33" t="s">
        <v>91</v>
      </c>
      <c r="B16" s="16" t="s">
        <v>92</v>
      </c>
      <c r="C16" s="17">
        <v>27458.200000000004</v>
      </c>
      <c r="D16" s="17">
        <v>2288.183333333334</v>
      </c>
      <c r="E16" s="17">
        <v>14400</v>
      </c>
      <c r="F16" s="18">
        <v>0.1589016203703704</v>
      </c>
      <c r="G16" s="19">
        <v>8</v>
      </c>
      <c r="H16" s="19">
        <v>30</v>
      </c>
      <c r="J16" s="20">
        <f t="shared" si="2"/>
        <v>15</v>
      </c>
      <c r="K16" s="21" t="s">
        <v>14</v>
      </c>
      <c r="L16" s="22" t="str">
        <f aca="true" t="shared" si="8" ref="L16:L57">CONCATENATE("N° de ",K16)</f>
        <v>N° de Grapas</v>
      </c>
      <c r="M16" s="24">
        <v>50000</v>
      </c>
      <c r="N16" s="24">
        <f t="shared" si="1"/>
        <v>4166.666666666667</v>
      </c>
      <c r="O16" s="39">
        <v>0.0024</v>
      </c>
      <c r="P16" s="24">
        <f t="shared" si="3"/>
        <v>119.99999999999999</v>
      </c>
      <c r="U16">
        <v>4</v>
      </c>
      <c r="V16" t="s">
        <v>93</v>
      </c>
      <c r="W16" s="352"/>
      <c r="X16" s="29" t="e">
        <f>#REF!</f>
        <v>#REF!</v>
      </c>
      <c r="Y16" s="30">
        <v>0</v>
      </c>
      <c r="Z16" s="30">
        <f t="shared" si="4"/>
        <v>8</v>
      </c>
      <c r="AA16" s="30">
        <f t="shared" si="5"/>
        <v>4</v>
      </c>
      <c r="AB16" s="30">
        <f t="shared" si="6"/>
        <v>4</v>
      </c>
      <c r="AC16" s="30"/>
      <c r="AD16" s="35">
        <f>SUM(Z16:AC16)</f>
        <v>16</v>
      </c>
      <c r="AE16" t="s">
        <v>97</v>
      </c>
    </row>
    <row r="17" spans="1:30" ht="15">
      <c r="A17" s="33" t="s">
        <v>94</v>
      </c>
      <c r="B17" s="16" t="s">
        <v>95</v>
      </c>
      <c r="C17" s="17">
        <v>27062.32</v>
      </c>
      <c r="D17" s="17">
        <v>2255.193333333333</v>
      </c>
      <c r="E17" s="17">
        <v>14400</v>
      </c>
      <c r="F17" s="18">
        <v>0.15661064814814812</v>
      </c>
      <c r="G17" s="19">
        <v>8</v>
      </c>
      <c r="H17" s="19">
        <v>30</v>
      </c>
      <c r="J17" s="20">
        <f t="shared" si="2"/>
        <v>16</v>
      </c>
      <c r="K17" s="21" t="s">
        <v>96</v>
      </c>
      <c r="L17" s="22" t="str">
        <f t="shared" si="8"/>
        <v>N° de Tijera </v>
      </c>
      <c r="M17" s="24">
        <v>149</v>
      </c>
      <c r="N17" s="24">
        <f t="shared" si="1"/>
        <v>12.416666666666666</v>
      </c>
      <c r="O17" s="24">
        <v>3.7</v>
      </c>
      <c r="P17" s="24">
        <f t="shared" si="3"/>
        <v>551.3000000000001</v>
      </c>
      <c r="U17">
        <v>500</v>
      </c>
      <c r="V17" t="s">
        <v>458</v>
      </c>
      <c r="W17" s="352"/>
      <c r="X17" s="29" t="e">
        <f>#REF!</f>
        <v>#REF!</v>
      </c>
      <c r="Y17" s="30">
        <v>0</v>
      </c>
      <c r="Z17" s="30">
        <f t="shared" si="4"/>
        <v>1000</v>
      </c>
      <c r="AA17" s="30">
        <f t="shared" si="5"/>
        <v>500</v>
      </c>
      <c r="AB17" s="30">
        <f t="shared" si="6"/>
        <v>500</v>
      </c>
      <c r="AC17" s="30"/>
      <c r="AD17" s="35">
        <f t="shared" si="7"/>
        <v>2000</v>
      </c>
    </row>
    <row r="18" spans="1:30" ht="15">
      <c r="A18" s="40" t="s">
        <v>98</v>
      </c>
      <c r="B18" s="41" t="s">
        <v>25</v>
      </c>
      <c r="C18" s="17">
        <v>20941.480000000003</v>
      </c>
      <c r="D18" s="17">
        <v>1745.1233333333337</v>
      </c>
      <c r="E18" s="17">
        <v>14400</v>
      </c>
      <c r="F18" s="18">
        <v>0.1211891203703704</v>
      </c>
      <c r="G18" s="19">
        <v>8</v>
      </c>
      <c r="H18" s="19">
        <v>30</v>
      </c>
      <c r="J18" s="20">
        <f t="shared" si="2"/>
        <v>17</v>
      </c>
      <c r="K18" s="21" t="s">
        <v>9</v>
      </c>
      <c r="L18" s="22" t="str">
        <f t="shared" si="8"/>
        <v>N° de Goma</v>
      </c>
      <c r="M18" s="24">
        <v>500</v>
      </c>
      <c r="N18" s="24">
        <f t="shared" si="1"/>
        <v>41.666666666666664</v>
      </c>
      <c r="O18" s="24">
        <v>1.5</v>
      </c>
      <c r="P18" s="24">
        <f t="shared" si="3"/>
        <v>750</v>
      </c>
      <c r="U18">
        <v>500</v>
      </c>
      <c r="V18" t="s">
        <v>456</v>
      </c>
      <c r="W18" s="352"/>
      <c r="X18" s="29" t="e">
        <f>#REF!</f>
        <v>#REF!</v>
      </c>
      <c r="Y18" s="30">
        <v>0</v>
      </c>
      <c r="Z18" s="30">
        <f t="shared" si="4"/>
        <v>1000</v>
      </c>
      <c r="AA18" s="30">
        <f t="shared" si="5"/>
        <v>500</v>
      </c>
      <c r="AB18" s="30">
        <f t="shared" si="6"/>
        <v>500</v>
      </c>
      <c r="AC18" s="30"/>
      <c r="AD18" s="35">
        <f t="shared" si="7"/>
        <v>2000</v>
      </c>
    </row>
    <row r="19" spans="1:30" ht="15">
      <c r="A19" s="40" t="s">
        <v>100</v>
      </c>
      <c r="B19" s="41" t="s">
        <v>101</v>
      </c>
      <c r="C19" s="17">
        <v>20327.08</v>
      </c>
      <c r="D19" s="17">
        <v>1693.9233333333334</v>
      </c>
      <c r="E19" s="17">
        <v>14400</v>
      </c>
      <c r="F19" s="18">
        <v>0.11763356481481482</v>
      </c>
      <c r="G19" s="19">
        <v>8</v>
      </c>
      <c r="H19" s="19">
        <v>30</v>
      </c>
      <c r="J19" s="20">
        <f t="shared" si="2"/>
        <v>18</v>
      </c>
      <c r="K19" s="21" t="s">
        <v>102</v>
      </c>
      <c r="L19" s="22" t="str">
        <f t="shared" si="8"/>
        <v>N° de Cuaderno de Cargo</v>
      </c>
      <c r="M19" s="24">
        <v>500</v>
      </c>
      <c r="N19" s="24">
        <f t="shared" si="1"/>
        <v>41.666666666666664</v>
      </c>
      <c r="O19" s="24">
        <v>5</v>
      </c>
      <c r="P19" s="24">
        <f t="shared" si="3"/>
        <v>2500</v>
      </c>
      <c r="U19">
        <v>500</v>
      </c>
      <c r="V19" t="s">
        <v>99</v>
      </c>
      <c r="W19" s="352"/>
      <c r="X19" s="29" t="e">
        <f>#REF!</f>
        <v>#REF!</v>
      </c>
      <c r="Y19" s="30">
        <v>0</v>
      </c>
      <c r="Z19" s="30">
        <f t="shared" si="4"/>
        <v>1000</v>
      </c>
      <c r="AA19" s="30">
        <f t="shared" si="5"/>
        <v>500</v>
      </c>
      <c r="AB19" s="30">
        <f t="shared" si="6"/>
        <v>500</v>
      </c>
      <c r="AC19" s="30"/>
      <c r="AD19" s="35">
        <f t="shared" si="7"/>
        <v>2000</v>
      </c>
    </row>
    <row r="20" spans="1:30" ht="15">
      <c r="A20" s="40" t="s">
        <v>104</v>
      </c>
      <c r="B20" s="41" t="s">
        <v>105</v>
      </c>
      <c r="C20" s="17">
        <v>19821.879999999997</v>
      </c>
      <c r="D20" s="17">
        <v>1651.823333333333</v>
      </c>
      <c r="E20" s="17">
        <v>14400</v>
      </c>
      <c r="F20" s="18">
        <v>0.11470995370370368</v>
      </c>
      <c r="G20" s="19">
        <v>8</v>
      </c>
      <c r="H20" s="19">
        <v>30</v>
      </c>
      <c r="J20" s="20">
        <f t="shared" si="2"/>
        <v>19</v>
      </c>
      <c r="K20" s="21" t="s">
        <v>106</v>
      </c>
      <c r="L20" s="22" t="str">
        <f t="shared" si="8"/>
        <v>N° de Cuaderno Registro Correspondencia</v>
      </c>
      <c r="M20" s="24">
        <v>152</v>
      </c>
      <c r="N20" s="24">
        <f t="shared" si="1"/>
        <v>12.666666666666666</v>
      </c>
      <c r="O20" s="24">
        <v>13.58</v>
      </c>
      <c r="P20" s="24">
        <f t="shared" si="3"/>
        <v>2064.16</v>
      </c>
      <c r="U20">
        <v>2</v>
      </c>
      <c r="V20" t="s">
        <v>90</v>
      </c>
      <c r="W20" s="352"/>
      <c r="X20" s="29" t="e">
        <f>#REF!</f>
        <v>#REF!</v>
      </c>
      <c r="Y20" s="30">
        <v>0</v>
      </c>
      <c r="Z20" s="30">
        <f t="shared" si="4"/>
        <v>4</v>
      </c>
      <c r="AA20" s="30">
        <f t="shared" si="5"/>
        <v>2</v>
      </c>
      <c r="AB20" s="30">
        <f t="shared" si="6"/>
        <v>2</v>
      </c>
      <c r="AC20" s="42"/>
      <c r="AD20" s="35">
        <f>SUM(Z20:AC20)</f>
        <v>8</v>
      </c>
    </row>
    <row r="21" spans="1:30" ht="15">
      <c r="A21" s="40" t="s">
        <v>108</v>
      </c>
      <c r="B21" s="41" t="s">
        <v>109</v>
      </c>
      <c r="C21" s="17">
        <v>19452.4</v>
      </c>
      <c r="D21" s="17">
        <v>1621.0333333333335</v>
      </c>
      <c r="E21" s="17">
        <v>14400</v>
      </c>
      <c r="F21" s="18">
        <v>0.11257175925925927</v>
      </c>
      <c r="G21" s="19">
        <v>8</v>
      </c>
      <c r="H21" s="19">
        <v>30</v>
      </c>
      <c r="J21" s="20">
        <f t="shared" si="2"/>
        <v>20</v>
      </c>
      <c r="K21" s="21" t="s">
        <v>110</v>
      </c>
      <c r="L21" s="22" t="str">
        <f t="shared" si="8"/>
        <v>N° de Cuaderno Control Registro</v>
      </c>
      <c r="M21" s="24">
        <v>624</v>
      </c>
      <c r="N21" s="24">
        <f t="shared" si="1"/>
        <v>52</v>
      </c>
      <c r="O21" s="24">
        <v>13.58</v>
      </c>
      <c r="P21" s="24">
        <f t="shared" si="3"/>
        <v>8473.92</v>
      </c>
      <c r="U21">
        <v>1</v>
      </c>
      <c r="V21" t="s">
        <v>103</v>
      </c>
      <c r="W21" s="352"/>
      <c r="X21" s="29" t="e">
        <f>#REF!</f>
        <v>#REF!</v>
      </c>
      <c r="Y21" s="30">
        <v>0</v>
      </c>
      <c r="Z21" s="30">
        <f t="shared" si="4"/>
        <v>2</v>
      </c>
      <c r="AA21" s="30">
        <f t="shared" si="5"/>
        <v>1</v>
      </c>
      <c r="AB21" s="30">
        <f t="shared" si="6"/>
        <v>1</v>
      </c>
      <c r="AC21" s="30"/>
      <c r="AD21" s="35">
        <f t="shared" si="7"/>
        <v>4</v>
      </c>
    </row>
    <row r="22" spans="1:31" ht="15.75" thickBot="1">
      <c r="A22" s="40" t="s">
        <v>112</v>
      </c>
      <c r="B22" s="41" t="s">
        <v>113</v>
      </c>
      <c r="C22" s="17">
        <v>19027.12</v>
      </c>
      <c r="D22" s="17">
        <v>1585.5933333333332</v>
      </c>
      <c r="E22" s="17">
        <v>14400</v>
      </c>
      <c r="F22" s="18">
        <v>0.11011064814814814</v>
      </c>
      <c r="G22" s="19">
        <v>8</v>
      </c>
      <c r="H22" s="19">
        <v>30</v>
      </c>
      <c r="J22" s="20">
        <f t="shared" si="2"/>
        <v>21</v>
      </c>
      <c r="K22" s="21" t="s">
        <v>114</v>
      </c>
      <c r="L22" s="22" t="str">
        <f t="shared" si="8"/>
        <v>N° de Libro Matrícula Personal Acuático</v>
      </c>
      <c r="M22" s="24">
        <v>164</v>
      </c>
      <c r="N22" s="24">
        <f t="shared" si="1"/>
        <v>13.666666666666666</v>
      </c>
      <c r="O22" s="24">
        <v>90</v>
      </c>
      <c r="P22" s="24">
        <f t="shared" si="3"/>
        <v>14760</v>
      </c>
      <c r="U22">
        <v>6</v>
      </c>
      <c r="V22" t="s">
        <v>107</v>
      </c>
      <c r="W22" s="352"/>
      <c r="X22" s="29" t="e">
        <f>#REF!</f>
        <v>#REF!</v>
      </c>
      <c r="Y22" s="30">
        <v>0</v>
      </c>
      <c r="Z22" s="30">
        <f t="shared" si="4"/>
        <v>12</v>
      </c>
      <c r="AA22" s="30">
        <f t="shared" si="5"/>
        <v>6</v>
      </c>
      <c r="AB22" s="30">
        <f t="shared" si="6"/>
        <v>6</v>
      </c>
      <c r="AC22" s="43"/>
      <c r="AD22" s="35">
        <f t="shared" si="7"/>
        <v>24</v>
      </c>
      <c r="AE22" t="s">
        <v>119</v>
      </c>
    </row>
    <row r="23" spans="1:30" ht="15">
      <c r="A23" s="40" t="s">
        <v>116</v>
      </c>
      <c r="B23" s="41" t="s">
        <v>117</v>
      </c>
      <c r="C23" s="17">
        <v>18678.760000000002</v>
      </c>
      <c r="D23" s="17">
        <v>1556.5633333333335</v>
      </c>
      <c r="E23" s="17">
        <v>14400</v>
      </c>
      <c r="F23" s="18">
        <v>0.10809467592592593</v>
      </c>
      <c r="G23" s="19">
        <v>8</v>
      </c>
      <c r="H23" s="19">
        <v>30</v>
      </c>
      <c r="J23" s="20">
        <f t="shared" si="2"/>
        <v>22</v>
      </c>
      <c r="K23" s="21" t="s">
        <v>118</v>
      </c>
      <c r="L23" s="22" t="str">
        <f t="shared" si="8"/>
        <v>N° de Libro Matrícula Naves</v>
      </c>
      <c r="M23" s="24">
        <v>36</v>
      </c>
      <c r="N23" s="24">
        <f t="shared" si="1"/>
        <v>3</v>
      </c>
      <c r="O23" s="24">
        <v>90</v>
      </c>
      <c r="P23" s="24">
        <f t="shared" si="3"/>
        <v>3240</v>
      </c>
      <c r="U23">
        <v>4</v>
      </c>
      <c r="V23" t="s">
        <v>111</v>
      </c>
      <c r="W23" s="44"/>
      <c r="X23" s="29" t="e">
        <f>#REF!</f>
        <v>#REF!</v>
      </c>
      <c r="Y23" s="30">
        <v>0</v>
      </c>
      <c r="Z23" s="30">
        <f t="shared" si="4"/>
        <v>8</v>
      </c>
      <c r="AA23" s="30">
        <f t="shared" si="5"/>
        <v>4</v>
      </c>
      <c r="AB23" s="30">
        <f t="shared" si="6"/>
        <v>4</v>
      </c>
      <c r="AC23" s="45"/>
      <c r="AD23" s="45"/>
    </row>
    <row r="24" spans="1:30" ht="15">
      <c r="A24" s="40" t="s">
        <v>120</v>
      </c>
      <c r="B24" s="41" t="s">
        <v>121</v>
      </c>
      <c r="C24" s="17">
        <v>18792.64</v>
      </c>
      <c r="D24" s="17">
        <v>1566.0533333333333</v>
      </c>
      <c r="E24" s="17">
        <v>14400</v>
      </c>
      <c r="F24" s="18">
        <v>0.1087537037037037</v>
      </c>
      <c r="G24" s="19">
        <v>8</v>
      </c>
      <c r="H24" s="19">
        <v>30</v>
      </c>
      <c r="J24" s="20">
        <f t="shared" si="2"/>
        <v>23</v>
      </c>
      <c r="K24" s="21" t="s">
        <v>15</v>
      </c>
      <c r="L24" s="22" t="str">
        <f t="shared" si="8"/>
        <v>N° de Engrapador</v>
      </c>
      <c r="M24" s="24">
        <v>124</v>
      </c>
      <c r="N24" s="24">
        <f t="shared" si="1"/>
        <v>10.333333333333334</v>
      </c>
      <c r="O24" s="24">
        <v>25.66</v>
      </c>
      <c r="P24" s="24">
        <f t="shared" si="3"/>
        <v>3181.84</v>
      </c>
      <c r="U24">
        <v>6</v>
      </c>
      <c r="V24" t="s">
        <v>115</v>
      </c>
      <c r="W24" s="44"/>
      <c r="X24" s="29" t="e">
        <f>#REF!</f>
        <v>#REF!</v>
      </c>
      <c r="Y24" s="30">
        <v>0</v>
      </c>
      <c r="Z24" s="30">
        <f t="shared" si="4"/>
        <v>12</v>
      </c>
      <c r="AA24" s="30">
        <f t="shared" si="5"/>
        <v>6</v>
      </c>
      <c r="AB24" s="30">
        <f t="shared" si="6"/>
        <v>6</v>
      </c>
      <c r="AC24" s="45"/>
      <c r="AD24" s="45"/>
    </row>
    <row r="25" spans="1:31" ht="15">
      <c r="A25" s="40" t="s">
        <v>123</v>
      </c>
      <c r="B25" s="41" t="s">
        <v>124</v>
      </c>
      <c r="C25" s="17">
        <v>18639.039999999997</v>
      </c>
      <c r="D25" s="17">
        <v>1553.253333333333</v>
      </c>
      <c r="E25" s="17">
        <v>14400</v>
      </c>
      <c r="F25" s="18">
        <v>0.1078648148148148</v>
      </c>
      <c r="G25" s="19">
        <v>8</v>
      </c>
      <c r="H25" s="19">
        <v>30</v>
      </c>
      <c r="J25" s="20">
        <f t="shared" si="2"/>
        <v>24</v>
      </c>
      <c r="K25" s="21" t="s">
        <v>17</v>
      </c>
      <c r="L25" s="22" t="str">
        <f t="shared" si="8"/>
        <v>N° de Tampón</v>
      </c>
      <c r="M25" s="24">
        <v>300</v>
      </c>
      <c r="N25" s="24">
        <f t="shared" si="1"/>
        <v>25</v>
      </c>
      <c r="O25" s="24">
        <v>2.3</v>
      </c>
      <c r="P25" s="24">
        <f t="shared" si="3"/>
        <v>690</v>
      </c>
      <c r="U25">
        <v>1</v>
      </c>
      <c r="V25" t="s">
        <v>455</v>
      </c>
      <c r="W25" s="44"/>
      <c r="X25" s="29" t="e">
        <f>#REF!</f>
        <v>#REF!</v>
      </c>
      <c r="Y25" s="30">
        <v>0</v>
      </c>
      <c r="Z25" s="30">
        <v>0</v>
      </c>
      <c r="AA25" s="30">
        <v>0</v>
      </c>
      <c r="AB25" s="30">
        <f t="shared" si="6"/>
        <v>1</v>
      </c>
      <c r="AC25" s="45"/>
      <c r="AD25" s="45"/>
      <c r="AE25" t="s">
        <v>128</v>
      </c>
    </row>
    <row r="26" spans="1:31" ht="15" customHeight="1">
      <c r="A26" s="40" t="s">
        <v>126</v>
      </c>
      <c r="B26" s="41" t="s">
        <v>127</v>
      </c>
      <c r="C26" s="17">
        <v>18536.68</v>
      </c>
      <c r="D26" s="17">
        <v>1544.7233333333334</v>
      </c>
      <c r="E26" s="17">
        <v>14400</v>
      </c>
      <c r="F26" s="18">
        <v>0.10727245370370371</v>
      </c>
      <c r="G26" s="19">
        <v>8</v>
      </c>
      <c r="H26" s="19">
        <v>30</v>
      </c>
      <c r="J26" s="20">
        <f t="shared" si="2"/>
        <v>25</v>
      </c>
      <c r="K26" s="21" t="s">
        <v>18</v>
      </c>
      <c r="L26" s="22" t="str">
        <f t="shared" si="8"/>
        <v>N° de Sello</v>
      </c>
      <c r="M26" s="24">
        <v>85</v>
      </c>
      <c r="N26" s="24">
        <f t="shared" si="1"/>
        <v>7.083333333333333</v>
      </c>
      <c r="O26" s="24">
        <v>10</v>
      </c>
      <c r="P26" s="24">
        <f t="shared" si="3"/>
        <v>850</v>
      </c>
      <c r="U26">
        <v>1</v>
      </c>
      <c r="V26" t="s">
        <v>122</v>
      </c>
      <c r="W26" s="44"/>
      <c r="X26" s="29" t="e">
        <f>#REF!</f>
        <v>#REF!</v>
      </c>
      <c r="Y26" s="30">
        <v>0</v>
      </c>
      <c r="Z26" s="30">
        <f t="shared" si="4"/>
        <v>2</v>
      </c>
      <c r="AA26" s="30">
        <f t="shared" si="5"/>
        <v>1</v>
      </c>
      <c r="AB26" s="30">
        <f t="shared" si="6"/>
        <v>1</v>
      </c>
      <c r="AC26" s="45"/>
      <c r="AD26" s="45"/>
      <c r="AE26" t="s">
        <v>132</v>
      </c>
    </row>
    <row r="27" spans="1:31" ht="15">
      <c r="A27" s="40" t="s">
        <v>129</v>
      </c>
      <c r="B27" s="41" t="s">
        <v>130</v>
      </c>
      <c r="C27" s="17">
        <v>18435.519999999997</v>
      </c>
      <c r="D27" s="17">
        <v>1536.293333333333</v>
      </c>
      <c r="E27" s="17">
        <v>14400</v>
      </c>
      <c r="F27" s="18">
        <v>0.10668703703703702</v>
      </c>
      <c r="G27" s="19">
        <v>8</v>
      </c>
      <c r="H27" s="19">
        <v>30</v>
      </c>
      <c r="J27" s="20">
        <f t="shared" si="2"/>
        <v>26</v>
      </c>
      <c r="K27" s="21" t="s">
        <v>131</v>
      </c>
      <c r="L27" s="22" t="str">
        <f t="shared" si="8"/>
        <v>N° de Sello de Agua</v>
      </c>
      <c r="M27" s="24">
        <v>1</v>
      </c>
      <c r="N27" s="24">
        <f t="shared" si="1"/>
        <v>0.08333333333333333</v>
      </c>
      <c r="O27" s="24">
        <v>96</v>
      </c>
      <c r="P27" s="24">
        <f t="shared" si="3"/>
        <v>96</v>
      </c>
      <c r="U27">
        <v>1</v>
      </c>
      <c r="V27" t="s">
        <v>125</v>
      </c>
      <c r="W27" s="44"/>
      <c r="X27" s="29" t="e">
        <f>#REF!</f>
        <v>#REF!</v>
      </c>
      <c r="Y27" s="30">
        <v>0</v>
      </c>
      <c r="Z27" s="30">
        <v>1</v>
      </c>
      <c r="AA27" s="30">
        <f t="shared" si="5"/>
        <v>1</v>
      </c>
      <c r="AB27" s="30">
        <v>1</v>
      </c>
      <c r="AC27" s="45"/>
      <c r="AD27" s="45"/>
      <c r="AE27" t="s">
        <v>136</v>
      </c>
    </row>
    <row r="28" spans="1:31" ht="15">
      <c r="A28" s="40" t="s">
        <v>133</v>
      </c>
      <c r="B28" s="41" t="s">
        <v>134</v>
      </c>
      <c r="C28" s="17">
        <v>18331.72</v>
      </c>
      <c r="D28" s="17">
        <v>1527.6433333333334</v>
      </c>
      <c r="E28" s="17">
        <v>14400</v>
      </c>
      <c r="F28" s="18">
        <v>0.1060863425925926</v>
      </c>
      <c r="G28" s="19">
        <v>8</v>
      </c>
      <c r="H28" s="19">
        <v>30</v>
      </c>
      <c r="J28" s="20">
        <f t="shared" si="2"/>
        <v>27</v>
      </c>
      <c r="K28" s="21" t="s">
        <v>135</v>
      </c>
      <c r="L28" s="22" t="str">
        <f t="shared" si="8"/>
        <v>N° de Numerador de Títulos</v>
      </c>
      <c r="M28" s="24">
        <v>33</v>
      </c>
      <c r="N28" s="24">
        <f t="shared" si="1"/>
        <v>2.75</v>
      </c>
      <c r="O28" s="24">
        <v>65</v>
      </c>
      <c r="P28" s="24">
        <f t="shared" si="3"/>
        <v>2145</v>
      </c>
      <c r="U28">
        <v>1</v>
      </c>
      <c r="V28" t="s">
        <v>459</v>
      </c>
      <c r="W28" s="44"/>
      <c r="X28" s="29" t="e">
        <f>#REF!</f>
        <v>#REF!</v>
      </c>
      <c r="Y28" s="30">
        <v>0</v>
      </c>
      <c r="Z28" s="30">
        <f>SUM(Z26:Z27)</f>
        <v>3</v>
      </c>
      <c r="AA28" s="30">
        <f>SUM(AA26:AA27)</f>
        <v>2</v>
      </c>
      <c r="AB28" s="30">
        <f>SUM(AB26:AB27)</f>
        <v>2</v>
      </c>
      <c r="AC28" s="45"/>
      <c r="AD28" s="45"/>
      <c r="AE28" s="38"/>
    </row>
    <row r="29" spans="1:31" ht="15">
      <c r="A29" s="40" t="s">
        <v>137</v>
      </c>
      <c r="B29" s="41" t="s">
        <v>138</v>
      </c>
      <c r="C29" s="17">
        <v>18213.76</v>
      </c>
      <c r="D29" s="17">
        <v>1517.8133333333333</v>
      </c>
      <c r="E29" s="17">
        <v>14400</v>
      </c>
      <c r="F29" s="18">
        <v>0.1054037037037037</v>
      </c>
      <c r="G29" s="19">
        <v>8</v>
      </c>
      <c r="H29" s="19">
        <v>30</v>
      </c>
      <c r="J29" s="20">
        <f t="shared" si="2"/>
        <v>28</v>
      </c>
      <c r="K29" s="21" t="s">
        <v>139</v>
      </c>
      <c r="L29" s="22" t="str">
        <f t="shared" si="8"/>
        <v>N° de Fechador</v>
      </c>
      <c r="M29" s="24">
        <v>85</v>
      </c>
      <c r="N29" s="24">
        <f t="shared" si="1"/>
        <v>7.083333333333333</v>
      </c>
      <c r="O29" s="24">
        <v>6</v>
      </c>
      <c r="P29" s="24">
        <f t="shared" si="3"/>
        <v>510</v>
      </c>
      <c r="U29">
        <v>1</v>
      </c>
      <c r="V29" t="s">
        <v>460</v>
      </c>
      <c r="W29" s="44"/>
      <c r="X29" s="29" t="e">
        <f>#REF!</f>
        <v>#REF!</v>
      </c>
      <c r="Y29" s="30">
        <v>1</v>
      </c>
      <c r="Z29" s="30">
        <v>1</v>
      </c>
      <c r="AA29" s="30">
        <f t="shared" si="5"/>
        <v>1</v>
      </c>
      <c r="AB29" s="30">
        <f t="shared" si="6"/>
        <v>1</v>
      </c>
      <c r="AC29" s="45"/>
      <c r="AD29" s="45"/>
      <c r="AE29" s="38"/>
    </row>
    <row r="30" spans="1:31" ht="15">
      <c r="A30" s="40" t="s">
        <v>140</v>
      </c>
      <c r="B30" s="41" t="s">
        <v>141</v>
      </c>
      <c r="C30" s="17">
        <v>18461.559999999998</v>
      </c>
      <c r="D30" s="17">
        <v>1538.4633333333331</v>
      </c>
      <c r="E30" s="17">
        <v>14400</v>
      </c>
      <c r="F30" s="18">
        <v>0.10683773148148147</v>
      </c>
      <c r="G30" s="19">
        <v>8</v>
      </c>
      <c r="H30" s="19">
        <v>30</v>
      </c>
      <c r="J30" s="20">
        <f t="shared" si="2"/>
        <v>29</v>
      </c>
      <c r="K30" s="21" t="s">
        <v>16</v>
      </c>
      <c r="L30" s="22" t="str">
        <f t="shared" si="8"/>
        <v>N° de Tóner</v>
      </c>
      <c r="M30" s="24">
        <v>1812</v>
      </c>
      <c r="N30" s="24">
        <f t="shared" si="1"/>
        <v>151</v>
      </c>
      <c r="O30" s="24">
        <v>100</v>
      </c>
      <c r="P30" s="24">
        <f t="shared" si="3"/>
        <v>181200</v>
      </c>
      <c r="W30" s="44"/>
      <c r="X30" s="29"/>
      <c r="Y30" s="45"/>
      <c r="Z30" s="45"/>
      <c r="AA30" s="45"/>
      <c r="AB30" s="45"/>
      <c r="AC30" s="45"/>
      <c r="AD30" s="45"/>
      <c r="AE30" s="38"/>
    </row>
    <row r="31" spans="1:31" ht="15">
      <c r="A31" s="40" t="s">
        <v>142</v>
      </c>
      <c r="B31" s="41" t="s">
        <v>143</v>
      </c>
      <c r="C31" s="17">
        <v>18336.28</v>
      </c>
      <c r="D31" s="17">
        <v>1528.0233333333333</v>
      </c>
      <c r="E31" s="17">
        <v>14400</v>
      </c>
      <c r="F31" s="18">
        <v>0.10611273148148148</v>
      </c>
      <c r="G31" s="19">
        <v>8</v>
      </c>
      <c r="H31" s="19">
        <v>30</v>
      </c>
      <c r="J31" s="20">
        <f t="shared" si="2"/>
        <v>30</v>
      </c>
      <c r="K31" s="21" t="s">
        <v>144</v>
      </c>
      <c r="L31" s="22" t="str">
        <f t="shared" si="8"/>
        <v>N° de Tóner para impresora</v>
      </c>
      <c r="M31" s="24">
        <v>408</v>
      </c>
      <c r="N31" s="24">
        <f t="shared" si="1"/>
        <v>34</v>
      </c>
      <c r="O31" s="24">
        <v>420</v>
      </c>
      <c r="P31" s="24">
        <f t="shared" si="3"/>
        <v>171360</v>
      </c>
      <c r="W31" s="44"/>
      <c r="X31" s="29"/>
      <c r="Y31" s="45"/>
      <c r="Z31" s="45"/>
      <c r="AA31" s="45"/>
      <c r="AB31" s="45"/>
      <c r="AC31" s="45"/>
      <c r="AD31" s="45"/>
      <c r="AE31" s="38"/>
    </row>
    <row r="32" spans="1:31" ht="15">
      <c r="A32" s="40" t="s">
        <v>145</v>
      </c>
      <c r="B32" s="41" t="s">
        <v>146</v>
      </c>
      <c r="C32" s="17">
        <v>18226.48</v>
      </c>
      <c r="D32" s="17">
        <v>1518.8733333333332</v>
      </c>
      <c r="E32" s="17">
        <v>14400</v>
      </c>
      <c r="F32" s="18">
        <v>0.1054773148148148</v>
      </c>
      <c r="G32" s="19">
        <v>8</v>
      </c>
      <c r="H32" s="19">
        <v>30</v>
      </c>
      <c r="J32" s="20">
        <f t="shared" si="2"/>
        <v>31</v>
      </c>
      <c r="K32" s="21" t="s">
        <v>147</v>
      </c>
      <c r="L32" s="22" t="str">
        <f t="shared" si="8"/>
        <v>N° de Archivador</v>
      </c>
      <c r="M32" s="24">
        <v>1284</v>
      </c>
      <c r="N32" s="24">
        <f t="shared" si="1"/>
        <v>107</v>
      </c>
      <c r="O32" s="24">
        <v>12</v>
      </c>
      <c r="P32" s="24">
        <f t="shared" si="3"/>
        <v>15408</v>
      </c>
      <c r="W32" s="44"/>
      <c r="X32" s="29"/>
      <c r="Y32" s="45"/>
      <c r="Z32" s="45"/>
      <c r="AA32" s="45"/>
      <c r="AB32" s="45"/>
      <c r="AC32" s="45"/>
      <c r="AD32" s="45"/>
      <c r="AE32" s="38"/>
    </row>
    <row r="33" spans="1:31" ht="15">
      <c r="A33" s="40" t="s">
        <v>148</v>
      </c>
      <c r="B33" s="41" t="s">
        <v>149</v>
      </c>
      <c r="C33" s="17">
        <v>18124.48</v>
      </c>
      <c r="D33" s="17">
        <v>1510.3733333333332</v>
      </c>
      <c r="E33" s="17">
        <v>14400</v>
      </c>
      <c r="F33" s="18">
        <v>0.10488703703703703</v>
      </c>
      <c r="G33" s="19">
        <v>8</v>
      </c>
      <c r="H33" s="19">
        <v>30</v>
      </c>
      <c r="J33" s="20">
        <f t="shared" si="2"/>
        <v>32</v>
      </c>
      <c r="K33" s="21" t="s">
        <v>150</v>
      </c>
      <c r="L33" s="22" t="str">
        <f t="shared" si="8"/>
        <v>N° de Cinta de impresora</v>
      </c>
      <c r="M33" s="24">
        <v>324</v>
      </c>
      <c r="N33" s="24">
        <f t="shared" si="1"/>
        <v>27</v>
      </c>
      <c r="O33" s="24">
        <v>30</v>
      </c>
      <c r="P33" s="24">
        <f t="shared" si="3"/>
        <v>9720</v>
      </c>
      <c r="W33" s="44"/>
      <c r="X33" s="46"/>
      <c r="Y33" s="45"/>
      <c r="Z33" s="45"/>
      <c r="AA33" s="45"/>
      <c r="AB33" s="45"/>
      <c r="AC33" s="45"/>
      <c r="AD33" s="45"/>
      <c r="AE33" s="38"/>
    </row>
    <row r="34" spans="1:31" ht="15">
      <c r="A34" s="40" t="s">
        <v>151</v>
      </c>
      <c r="B34" s="41" t="s">
        <v>152</v>
      </c>
      <c r="C34" s="17">
        <v>18009.399999999998</v>
      </c>
      <c r="D34" s="17">
        <v>1500.783333333333</v>
      </c>
      <c r="E34" s="17">
        <v>14400</v>
      </c>
      <c r="F34" s="18">
        <v>0.1042210648148148</v>
      </c>
      <c r="G34" s="19">
        <v>8</v>
      </c>
      <c r="H34" s="19">
        <v>30</v>
      </c>
      <c r="J34" s="20">
        <f t="shared" si="2"/>
        <v>33</v>
      </c>
      <c r="K34" s="21" t="s">
        <v>153</v>
      </c>
      <c r="L34" s="22" t="str">
        <f t="shared" si="8"/>
        <v>N° de Tinta para tampón</v>
      </c>
      <c r="M34" s="24">
        <v>50</v>
      </c>
      <c r="N34" s="24">
        <f t="shared" si="1"/>
        <v>4.166666666666667</v>
      </c>
      <c r="O34" s="24">
        <v>2.5</v>
      </c>
      <c r="P34" s="24">
        <f t="shared" si="3"/>
        <v>125</v>
      </c>
      <c r="W34" s="44"/>
      <c r="X34" s="46"/>
      <c r="Y34" s="45"/>
      <c r="Z34" s="45"/>
      <c r="AA34" s="45"/>
      <c r="AB34" s="45"/>
      <c r="AC34" s="45"/>
      <c r="AD34" s="45"/>
      <c r="AE34" s="38"/>
    </row>
    <row r="35" spans="1:31" ht="15">
      <c r="A35" s="40" t="s">
        <v>154</v>
      </c>
      <c r="B35" s="41" t="s">
        <v>155</v>
      </c>
      <c r="C35" s="17">
        <v>23076.52</v>
      </c>
      <c r="D35" s="17">
        <v>1923.0433333333333</v>
      </c>
      <c r="E35" s="17">
        <v>14400</v>
      </c>
      <c r="F35" s="18">
        <v>0.13354467592592592</v>
      </c>
      <c r="G35" s="19">
        <v>8</v>
      </c>
      <c r="H35" s="19">
        <v>30</v>
      </c>
      <c r="J35" s="20">
        <f t="shared" si="2"/>
        <v>34</v>
      </c>
      <c r="K35" s="21" t="s">
        <v>29</v>
      </c>
      <c r="L35" s="22" t="str">
        <f t="shared" si="8"/>
        <v>N° de Papel carbón</v>
      </c>
      <c r="M35" s="24">
        <v>2800</v>
      </c>
      <c r="N35" s="24">
        <f t="shared" si="1"/>
        <v>233.33333333333334</v>
      </c>
      <c r="O35" s="24">
        <v>0.3</v>
      </c>
      <c r="P35" s="24">
        <f t="shared" si="3"/>
        <v>840</v>
      </c>
      <c r="W35" s="44"/>
      <c r="X35" s="46"/>
      <c r="Y35" s="45"/>
      <c r="Z35" s="45"/>
      <c r="AA35" s="45"/>
      <c r="AB35" s="45"/>
      <c r="AC35" s="45"/>
      <c r="AD35" s="45"/>
      <c r="AE35" s="38"/>
    </row>
    <row r="36" spans="1:31" ht="15">
      <c r="A36" s="40" t="s">
        <v>156</v>
      </c>
      <c r="B36" s="41" t="s">
        <v>157</v>
      </c>
      <c r="C36" s="17">
        <v>20701.839999999997</v>
      </c>
      <c r="D36" s="17">
        <v>1725.153333333333</v>
      </c>
      <c r="E36" s="17">
        <v>14400</v>
      </c>
      <c r="F36" s="18">
        <v>0.11980231481481479</v>
      </c>
      <c r="G36" s="19">
        <v>8</v>
      </c>
      <c r="H36" s="19">
        <v>30</v>
      </c>
      <c r="J36" s="20">
        <f t="shared" si="2"/>
        <v>35</v>
      </c>
      <c r="K36" s="21" t="s">
        <v>158</v>
      </c>
      <c r="L36" s="22" t="str">
        <f t="shared" si="8"/>
        <v>N° de Ligas</v>
      </c>
      <c r="M36" s="24">
        <v>62400</v>
      </c>
      <c r="N36" s="24">
        <f t="shared" si="1"/>
        <v>5200</v>
      </c>
      <c r="O36" s="34">
        <v>0.025</v>
      </c>
      <c r="P36" s="24">
        <f t="shared" si="3"/>
        <v>1560</v>
      </c>
      <c r="W36" s="44"/>
      <c r="X36" s="46"/>
      <c r="Y36" s="45"/>
      <c r="Z36" s="45"/>
      <c r="AA36" s="45"/>
      <c r="AB36" s="45"/>
      <c r="AC36" s="45"/>
      <c r="AD36" s="45"/>
      <c r="AE36" s="38"/>
    </row>
    <row r="37" spans="1:31" ht="15">
      <c r="A37" s="40" t="s">
        <v>159</v>
      </c>
      <c r="B37" s="41" t="s">
        <v>160</v>
      </c>
      <c r="C37" s="17">
        <v>18315.28</v>
      </c>
      <c r="D37" s="17">
        <v>1526.2733333333333</v>
      </c>
      <c r="E37" s="17">
        <v>14400</v>
      </c>
      <c r="F37" s="18">
        <v>0.1059912037037037</v>
      </c>
      <c r="G37" s="19">
        <v>8</v>
      </c>
      <c r="H37" s="19">
        <v>30</v>
      </c>
      <c r="J37" s="20">
        <f t="shared" si="2"/>
        <v>36</v>
      </c>
      <c r="K37" s="21" t="s">
        <v>161</v>
      </c>
      <c r="L37" s="22" t="str">
        <f t="shared" si="8"/>
        <v>N° de Sobre cartulina dúplex</v>
      </c>
      <c r="M37" s="24">
        <v>1200</v>
      </c>
      <c r="N37" s="24">
        <f t="shared" si="1"/>
        <v>100</v>
      </c>
      <c r="O37" s="24">
        <v>0.8</v>
      </c>
      <c r="P37" s="24">
        <f t="shared" si="3"/>
        <v>960</v>
      </c>
      <c r="W37" s="44"/>
      <c r="X37" s="46"/>
      <c r="Y37" s="45"/>
      <c r="Z37" s="45"/>
      <c r="AA37" s="45"/>
      <c r="AB37" s="45"/>
      <c r="AC37" s="45"/>
      <c r="AD37" s="45"/>
      <c r="AE37" s="38"/>
    </row>
    <row r="38" spans="1:31" ht="15">
      <c r="A38" s="40" t="s">
        <v>162</v>
      </c>
      <c r="B38" s="41" t="s">
        <v>163</v>
      </c>
      <c r="C38" s="17">
        <v>14833</v>
      </c>
      <c r="D38" s="17">
        <v>1236.0833333333333</v>
      </c>
      <c r="E38" s="17">
        <v>14400</v>
      </c>
      <c r="F38" s="18">
        <v>0.08583912037037036</v>
      </c>
      <c r="G38" s="19">
        <v>8</v>
      </c>
      <c r="H38" s="19">
        <v>30</v>
      </c>
      <c r="J38" s="20">
        <f t="shared" si="2"/>
        <v>37</v>
      </c>
      <c r="K38" s="21" t="s">
        <v>164</v>
      </c>
      <c r="L38" s="22" t="str">
        <f t="shared" si="8"/>
        <v>N° de Sobre manila tamaño A4</v>
      </c>
      <c r="M38" s="24">
        <v>1356</v>
      </c>
      <c r="N38" s="24">
        <f t="shared" si="1"/>
        <v>113</v>
      </c>
      <c r="O38" s="24">
        <v>0.4</v>
      </c>
      <c r="P38" s="24">
        <f t="shared" si="3"/>
        <v>542.4</v>
      </c>
      <c r="W38" s="44"/>
      <c r="X38" s="46"/>
      <c r="Y38" s="45"/>
      <c r="Z38" s="45"/>
      <c r="AA38" s="45"/>
      <c r="AB38" s="45"/>
      <c r="AC38" s="45"/>
      <c r="AD38" s="45"/>
      <c r="AE38" s="38"/>
    </row>
    <row r="39" spans="1:31" ht="15">
      <c r="A39" s="40" t="s">
        <v>165</v>
      </c>
      <c r="B39" s="41" t="s">
        <v>166</v>
      </c>
      <c r="C39" s="17">
        <v>16198.8</v>
      </c>
      <c r="D39" s="17">
        <v>1349.8999999999999</v>
      </c>
      <c r="E39" s="17">
        <v>14400</v>
      </c>
      <c r="F39" s="18">
        <v>0.09374305555555555</v>
      </c>
      <c r="G39" s="19">
        <v>8</v>
      </c>
      <c r="H39" s="19">
        <v>30</v>
      </c>
      <c r="J39" s="20">
        <f t="shared" si="2"/>
        <v>38</v>
      </c>
      <c r="K39" s="21" t="s">
        <v>167</v>
      </c>
      <c r="L39" s="22" t="str">
        <f t="shared" si="8"/>
        <v>N° de Sobre blanco tamaño A4</v>
      </c>
      <c r="M39" s="24">
        <v>3180</v>
      </c>
      <c r="N39" s="24">
        <f t="shared" si="1"/>
        <v>265</v>
      </c>
      <c r="O39" s="24">
        <v>0.2</v>
      </c>
      <c r="P39" s="24">
        <f t="shared" si="3"/>
        <v>636</v>
      </c>
      <c r="W39" s="44"/>
      <c r="X39" s="46"/>
      <c r="Y39" s="45"/>
      <c r="Z39" s="45"/>
      <c r="AA39" s="45"/>
      <c r="AB39" s="45"/>
      <c r="AC39" s="45"/>
      <c r="AD39" s="45"/>
      <c r="AE39" s="38"/>
    </row>
    <row r="40" spans="1:31" ht="15">
      <c r="A40" s="40" t="s">
        <v>168</v>
      </c>
      <c r="B40" s="41" t="s">
        <v>169</v>
      </c>
      <c r="C40" s="17">
        <v>22198.8</v>
      </c>
      <c r="D40" s="17">
        <v>1649.8999999999999</v>
      </c>
      <c r="E40" s="17">
        <v>14400</v>
      </c>
      <c r="F40" s="18">
        <v>0.11457638888888888</v>
      </c>
      <c r="G40" s="19">
        <v>8</v>
      </c>
      <c r="H40" s="19">
        <v>30</v>
      </c>
      <c r="J40" s="20">
        <f t="shared" si="2"/>
        <v>39</v>
      </c>
      <c r="K40" s="21" t="s">
        <v>170</v>
      </c>
      <c r="L40" s="22" t="str">
        <f t="shared" si="8"/>
        <v>N° de Sobre manila t/oficio</v>
      </c>
      <c r="M40" s="24">
        <v>1176</v>
      </c>
      <c r="N40" s="24">
        <f t="shared" si="1"/>
        <v>98</v>
      </c>
      <c r="O40" s="24">
        <v>0.3</v>
      </c>
      <c r="P40" s="24">
        <f t="shared" si="3"/>
        <v>352.8</v>
      </c>
      <c r="W40" s="44"/>
      <c r="X40" s="46"/>
      <c r="Y40" s="45"/>
      <c r="Z40" s="45"/>
      <c r="AA40" s="45"/>
      <c r="AB40" s="45"/>
      <c r="AC40" s="45"/>
      <c r="AD40" s="45"/>
      <c r="AE40" s="38"/>
    </row>
    <row r="41" spans="1:31" ht="15">
      <c r="A41" s="40" t="s">
        <v>171</v>
      </c>
      <c r="B41" s="41" t="s">
        <v>172</v>
      </c>
      <c r="C41" s="17">
        <v>16198.8</v>
      </c>
      <c r="D41" s="17">
        <v>1349.8999999999999</v>
      </c>
      <c r="E41" s="17">
        <v>14400</v>
      </c>
      <c r="F41" s="18">
        <v>0.09374305555555555</v>
      </c>
      <c r="G41" s="19">
        <v>8</v>
      </c>
      <c r="H41" s="19">
        <v>30</v>
      </c>
      <c r="J41" s="20">
        <f t="shared" si="2"/>
        <v>40</v>
      </c>
      <c r="K41" s="21" t="s">
        <v>173</v>
      </c>
      <c r="L41" s="22" t="str">
        <f t="shared" si="8"/>
        <v>N° de Sobre manila t/carta</v>
      </c>
      <c r="M41" s="24">
        <v>3180</v>
      </c>
      <c r="N41" s="24">
        <f t="shared" si="1"/>
        <v>265</v>
      </c>
      <c r="O41" s="24">
        <v>0.2</v>
      </c>
      <c r="P41" s="24">
        <f t="shared" si="3"/>
        <v>636</v>
      </c>
      <c r="W41" s="44"/>
      <c r="X41" s="46"/>
      <c r="Y41" s="45"/>
      <c r="Z41" s="45"/>
      <c r="AA41" s="45"/>
      <c r="AB41" s="45"/>
      <c r="AC41" s="45"/>
      <c r="AD41" s="45"/>
      <c r="AE41" s="38"/>
    </row>
    <row r="42" spans="1:31" ht="15">
      <c r="A42" s="40" t="s">
        <v>174</v>
      </c>
      <c r="B42" s="41" t="s">
        <v>175</v>
      </c>
      <c r="C42" s="17">
        <v>19798.8</v>
      </c>
      <c r="D42" s="17">
        <v>1649.8999999999999</v>
      </c>
      <c r="E42" s="17">
        <v>14400</v>
      </c>
      <c r="F42" s="18">
        <v>0.11457638888888888</v>
      </c>
      <c r="G42" s="19">
        <v>8</v>
      </c>
      <c r="H42" s="19">
        <v>30</v>
      </c>
      <c r="J42" s="20">
        <f t="shared" si="2"/>
        <v>41</v>
      </c>
      <c r="K42" s="21" t="s">
        <v>176</v>
      </c>
      <c r="L42" s="22" t="str">
        <f t="shared" si="8"/>
        <v>N° de Cartulina duplex (tapa y contratapa)</v>
      </c>
      <c r="M42" s="24">
        <v>2400</v>
      </c>
      <c r="N42" s="24">
        <f t="shared" si="1"/>
        <v>200</v>
      </c>
      <c r="O42" s="24">
        <v>1.5</v>
      </c>
      <c r="P42" s="24">
        <f t="shared" si="3"/>
        <v>3600</v>
      </c>
      <c r="W42" s="44"/>
      <c r="X42" s="46"/>
      <c r="Y42" s="45"/>
      <c r="Z42" s="45"/>
      <c r="AA42" s="45"/>
      <c r="AB42" s="45"/>
      <c r="AC42" s="45"/>
      <c r="AD42" s="45"/>
      <c r="AE42" s="38"/>
    </row>
    <row r="43" spans="1:31" ht="15">
      <c r="A43" s="40" t="s">
        <v>177</v>
      </c>
      <c r="B43" s="41" t="s">
        <v>178</v>
      </c>
      <c r="C43" s="17">
        <v>19798.8</v>
      </c>
      <c r="D43" s="17">
        <v>1649.8999999999999</v>
      </c>
      <c r="E43" s="17">
        <v>14400</v>
      </c>
      <c r="F43" s="18">
        <v>0.11457638888888888</v>
      </c>
      <c r="G43" s="19">
        <v>8</v>
      </c>
      <c r="H43" s="19">
        <v>30</v>
      </c>
      <c r="J43" s="20">
        <f t="shared" si="2"/>
        <v>42</v>
      </c>
      <c r="K43" s="21" t="s">
        <v>179</v>
      </c>
      <c r="L43" s="22" t="str">
        <f t="shared" si="8"/>
        <v>N° de Papel kraft</v>
      </c>
      <c r="M43" s="24">
        <v>2700</v>
      </c>
      <c r="N43" s="24">
        <f t="shared" si="1"/>
        <v>225</v>
      </c>
      <c r="O43" s="24">
        <v>0.3</v>
      </c>
      <c r="P43" s="24">
        <f t="shared" si="3"/>
        <v>810</v>
      </c>
      <c r="W43" s="44"/>
      <c r="X43" s="46"/>
      <c r="Y43" s="45"/>
      <c r="Z43" s="45"/>
      <c r="AA43" s="45"/>
      <c r="AB43" s="45"/>
      <c r="AC43" s="45"/>
      <c r="AD43" s="45"/>
      <c r="AE43" s="38"/>
    </row>
    <row r="44" spans="1:31" ht="15">
      <c r="A44" s="40" t="s">
        <v>180</v>
      </c>
      <c r="B44" s="41" t="s">
        <v>181</v>
      </c>
      <c r="C44" s="17">
        <v>34198.8</v>
      </c>
      <c r="D44" s="17">
        <v>2849.9</v>
      </c>
      <c r="E44" s="17">
        <v>14400</v>
      </c>
      <c r="F44" s="18">
        <v>0.19790972222222222</v>
      </c>
      <c r="G44" s="19">
        <v>8</v>
      </c>
      <c r="H44" s="19">
        <v>30</v>
      </c>
      <c r="J44" s="20">
        <f t="shared" si="2"/>
        <v>43</v>
      </c>
      <c r="K44" s="21" t="s">
        <v>12</v>
      </c>
      <c r="L44" s="22" t="str">
        <f t="shared" si="8"/>
        <v>N° de Clips</v>
      </c>
      <c r="M44" s="24">
        <v>3000</v>
      </c>
      <c r="N44" s="24">
        <f t="shared" si="1"/>
        <v>250</v>
      </c>
      <c r="O44" s="34">
        <v>0.011</v>
      </c>
      <c r="P44" s="24">
        <f t="shared" si="3"/>
        <v>33</v>
      </c>
      <c r="W44" s="44"/>
      <c r="X44" s="46"/>
      <c r="Y44" s="45"/>
      <c r="Z44" s="45"/>
      <c r="AA44" s="45"/>
      <c r="AB44" s="45"/>
      <c r="AC44" s="45"/>
      <c r="AD44" s="45"/>
      <c r="AE44" s="38"/>
    </row>
    <row r="45" spans="1:31" ht="15">
      <c r="A45" s="40" t="s">
        <v>182</v>
      </c>
      <c r="B45" s="41" t="s">
        <v>183</v>
      </c>
      <c r="C45" s="17">
        <v>37798.8</v>
      </c>
      <c r="D45" s="17">
        <v>3149.9</v>
      </c>
      <c r="E45" s="17">
        <v>14400</v>
      </c>
      <c r="F45" s="18">
        <v>0.21874305555555557</v>
      </c>
      <c r="G45" s="19">
        <v>8</v>
      </c>
      <c r="H45" s="19">
        <v>30</v>
      </c>
      <c r="J45" s="20">
        <f t="shared" si="2"/>
        <v>44</v>
      </c>
      <c r="K45" s="21" t="s">
        <v>184</v>
      </c>
      <c r="L45" s="22" t="str">
        <f t="shared" si="8"/>
        <v>N° de Clip grande</v>
      </c>
      <c r="M45" s="24">
        <v>5100</v>
      </c>
      <c r="N45" s="24">
        <f t="shared" si="1"/>
        <v>425</v>
      </c>
      <c r="O45" s="24">
        <v>0.07</v>
      </c>
      <c r="P45" s="24">
        <f t="shared" si="3"/>
        <v>357.00000000000006</v>
      </c>
      <c r="W45" s="44"/>
      <c r="X45" s="46"/>
      <c r="Y45" s="45"/>
      <c r="Z45" s="45"/>
      <c r="AA45" s="45"/>
      <c r="AB45" s="45"/>
      <c r="AC45" s="45"/>
      <c r="AD45" s="45"/>
      <c r="AE45" s="38"/>
    </row>
    <row r="46" spans="1:31" ht="15">
      <c r="A46" s="40" t="s">
        <v>185</v>
      </c>
      <c r="B46" s="41" t="s">
        <v>186</v>
      </c>
      <c r="C46" s="17">
        <v>47998.8</v>
      </c>
      <c r="D46" s="17">
        <v>3999.9</v>
      </c>
      <c r="E46" s="17">
        <v>14400</v>
      </c>
      <c r="F46" s="18">
        <v>0.27777083333333336</v>
      </c>
      <c r="G46" s="19">
        <v>8</v>
      </c>
      <c r="H46" s="19">
        <v>30</v>
      </c>
      <c r="J46" s="20">
        <f t="shared" si="2"/>
        <v>45</v>
      </c>
      <c r="K46" s="21" t="s">
        <v>187</v>
      </c>
      <c r="L46" s="22" t="str">
        <f t="shared" si="8"/>
        <v>N° de Clips tipo mariposa chico</v>
      </c>
      <c r="M46" s="24">
        <v>10200</v>
      </c>
      <c r="N46" s="24">
        <f t="shared" si="1"/>
        <v>850</v>
      </c>
      <c r="O46" s="47">
        <v>0.035</v>
      </c>
      <c r="P46" s="24">
        <f t="shared" si="3"/>
        <v>357.00000000000006</v>
      </c>
      <c r="W46" s="44"/>
      <c r="X46" s="46"/>
      <c r="Y46" s="45"/>
      <c r="Z46" s="45"/>
      <c r="AA46" s="45"/>
      <c r="AB46" s="45"/>
      <c r="AC46" s="45"/>
      <c r="AD46" s="45"/>
      <c r="AE46" s="38"/>
    </row>
    <row r="47" spans="1:31" ht="15">
      <c r="A47" s="40" t="s">
        <v>188</v>
      </c>
      <c r="B47" s="41" t="s">
        <v>189</v>
      </c>
      <c r="C47" s="17">
        <v>54598.8</v>
      </c>
      <c r="D47" s="17">
        <v>4549.900000000001</v>
      </c>
      <c r="E47" s="17">
        <v>14400</v>
      </c>
      <c r="F47" s="18">
        <v>0.31596527777777783</v>
      </c>
      <c r="G47" s="19">
        <v>8</v>
      </c>
      <c r="H47" s="19">
        <v>30</v>
      </c>
      <c r="J47" s="20">
        <f t="shared" si="2"/>
        <v>46</v>
      </c>
      <c r="K47" s="21" t="s">
        <v>190</v>
      </c>
      <c r="L47" s="22" t="str">
        <f t="shared" si="8"/>
        <v>N° de Tarjeta PVC</v>
      </c>
      <c r="M47" s="24">
        <v>3060</v>
      </c>
      <c r="N47" s="24">
        <f t="shared" si="1"/>
        <v>255</v>
      </c>
      <c r="O47" s="24">
        <v>1.75</v>
      </c>
      <c r="P47" s="24">
        <f t="shared" si="3"/>
        <v>5355</v>
      </c>
      <c r="W47" s="44"/>
      <c r="X47" s="46"/>
      <c r="Y47" s="45"/>
      <c r="Z47" s="45"/>
      <c r="AA47" s="45"/>
      <c r="AB47" s="45"/>
      <c r="AC47" s="45"/>
      <c r="AD47" s="45"/>
      <c r="AE47" s="38"/>
    </row>
    <row r="48" spans="1:31" ht="15">
      <c r="A48" s="40" t="s">
        <v>191</v>
      </c>
      <c r="B48" s="41" t="s">
        <v>192</v>
      </c>
      <c r="C48" s="17">
        <v>25798.8</v>
      </c>
      <c r="D48" s="17">
        <v>2149.9</v>
      </c>
      <c r="E48" s="17">
        <v>14400</v>
      </c>
      <c r="F48" s="18">
        <v>0.14929861111111112</v>
      </c>
      <c r="G48" s="19">
        <v>8</v>
      </c>
      <c r="H48" s="19">
        <v>30</v>
      </c>
      <c r="J48" s="20">
        <f t="shared" si="2"/>
        <v>47</v>
      </c>
      <c r="K48" s="21" t="s">
        <v>193</v>
      </c>
      <c r="L48" s="22" t="str">
        <f t="shared" si="8"/>
        <v>N° de Libreta de Embarco</v>
      </c>
      <c r="M48" s="24">
        <v>3060</v>
      </c>
      <c r="N48" s="24">
        <f t="shared" si="1"/>
        <v>255</v>
      </c>
      <c r="O48" s="24">
        <v>9.2</v>
      </c>
      <c r="P48" s="24">
        <f t="shared" si="3"/>
        <v>28151.999999999996</v>
      </c>
      <c r="W48" s="44"/>
      <c r="X48" s="46"/>
      <c r="Y48" s="45"/>
      <c r="Z48" s="45"/>
      <c r="AA48" s="45"/>
      <c r="AB48" s="45"/>
      <c r="AC48" s="45"/>
      <c r="AD48" s="45"/>
      <c r="AE48" s="38"/>
    </row>
    <row r="49" spans="1:31" ht="15">
      <c r="A49" s="40" t="s">
        <v>194</v>
      </c>
      <c r="B49" s="41" t="s">
        <v>195</v>
      </c>
      <c r="C49" s="17">
        <v>19198.8</v>
      </c>
      <c r="D49" s="17">
        <v>1599.8999999999999</v>
      </c>
      <c r="E49" s="17">
        <v>14400</v>
      </c>
      <c r="F49" s="18">
        <v>0.11110416666666666</v>
      </c>
      <c r="G49" s="19">
        <v>8</v>
      </c>
      <c r="H49" s="19">
        <v>30</v>
      </c>
      <c r="J49" s="20">
        <f t="shared" si="2"/>
        <v>48</v>
      </c>
      <c r="K49" s="21" t="s">
        <v>196</v>
      </c>
      <c r="L49" s="22" t="str">
        <f t="shared" si="8"/>
        <v>N° de Lámina de seguridad libreta de embarco</v>
      </c>
      <c r="M49" s="24">
        <v>3060</v>
      </c>
      <c r="N49" s="24">
        <f t="shared" si="1"/>
        <v>255</v>
      </c>
      <c r="O49" s="24">
        <v>0.8</v>
      </c>
      <c r="P49" s="24">
        <f t="shared" si="3"/>
        <v>2448</v>
      </c>
      <c r="W49" s="44"/>
      <c r="X49" s="46"/>
      <c r="Y49" s="45"/>
      <c r="Z49" s="45"/>
      <c r="AA49" s="45"/>
      <c r="AB49" s="45"/>
      <c r="AC49" s="45"/>
      <c r="AD49" s="45"/>
      <c r="AE49" s="38"/>
    </row>
    <row r="50" spans="1:31" ht="15">
      <c r="A50" s="40" t="s">
        <v>197</v>
      </c>
      <c r="B50" s="41" t="s">
        <v>198</v>
      </c>
      <c r="C50" s="17">
        <v>18598.8</v>
      </c>
      <c r="D50" s="17">
        <v>1549.8999999999999</v>
      </c>
      <c r="E50" s="17">
        <v>14400</v>
      </c>
      <c r="F50" s="18">
        <v>0.10763194444444443</v>
      </c>
      <c r="G50" s="19">
        <v>8</v>
      </c>
      <c r="H50" s="19">
        <v>30</v>
      </c>
      <c r="J50" s="20">
        <f t="shared" si="2"/>
        <v>49</v>
      </c>
      <c r="K50" s="21" t="s">
        <v>199</v>
      </c>
      <c r="L50" s="22" t="str">
        <f t="shared" si="8"/>
        <v>N° de Mica de protección libreta de embarco</v>
      </c>
      <c r="M50" s="24">
        <v>3060</v>
      </c>
      <c r="N50" s="24">
        <f t="shared" si="1"/>
        <v>255</v>
      </c>
      <c r="O50" s="24">
        <v>1</v>
      </c>
      <c r="P50" s="24">
        <f t="shared" si="3"/>
        <v>3060</v>
      </c>
      <c r="W50" s="44"/>
      <c r="X50" s="46"/>
      <c r="Y50" s="45"/>
      <c r="Z50" s="45"/>
      <c r="AA50" s="45"/>
      <c r="AB50" s="45"/>
      <c r="AC50" s="45"/>
      <c r="AD50" s="45"/>
      <c r="AE50" s="38"/>
    </row>
    <row r="51" spans="1:31" ht="15">
      <c r="A51" s="40" t="s">
        <v>200</v>
      </c>
      <c r="B51" s="41" t="s">
        <v>201</v>
      </c>
      <c r="C51" s="17">
        <v>14788</v>
      </c>
      <c r="D51" s="17">
        <v>1232.3333333333333</v>
      </c>
      <c r="E51" s="17">
        <v>14400</v>
      </c>
      <c r="F51" s="18">
        <v>0.0855787037037037</v>
      </c>
      <c r="G51" s="19">
        <v>8</v>
      </c>
      <c r="H51" s="19">
        <v>30</v>
      </c>
      <c r="J51" s="20">
        <f t="shared" si="2"/>
        <v>50</v>
      </c>
      <c r="K51" s="21" t="s">
        <v>202</v>
      </c>
      <c r="L51" s="22" t="str">
        <f t="shared" si="8"/>
        <v>N° de Escritorio</v>
      </c>
      <c r="M51" s="24"/>
      <c r="N51" s="24">
        <f t="shared" si="1"/>
        <v>0</v>
      </c>
      <c r="O51" s="24">
        <v>150</v>
      </c>
      <c r="P51" s="24">
        <f t="shared" si="3"/>
        <v>0</v>
      </c>
      <c r="Q51" t="s">
        <v>203</v>
      </c>
      <c r="R51" t="s">
        <v>204</v>
      </c>
      <c r="S51" t="s">
        <v>205</v>
      </c>
      <c r="W51" s="44"/>
      <c r="X51" s="46"/>
      <c r="Y51" s="45"/>
      <c r="Z51" s="45"/>
      <c r="AA51" s="45"/>
      <c r="AB51" s="45"/>
      <c r="AC51" s="45"/>
      <c r="AD51" s="45"/>
      <c r="AE51" s="38"/>
    </row>
    <row r="52" spans="1:31" ht="15">
      <c r="A52" s="40" t="s">
        <v>206</v>
      </c>
      <c r="B52" s="41" t="s">
        <v>207</v>
      </c>
      <c r="C52" s="17">
        <v>19798.8</v>
      </c>
      <c r="D52" s="17">
        <v>1649.8999999999999</v>
      </c>
      <c r="E52" s="17">
        <v>14400</v>
      </c>
      <c r="F52" s="18">
        <v>0.11457638888888888</v>
      </c>
      <c r="G52" s="19">
        <v>8</v>
      </c>
      <c r="H52" s="19">
        <v>30</v>
      </c>
      <c r="J52" s="20">
        <f t="shared" si="2"/>
        <v>51</v>
      </c>
      <c r="K52" s="21" t="s">
        <v>208</v>
      </c>
      <c r="L52" s="22" t="str">
        <f t="shared" si="8"/>
        <v>N° de Pc</v>
      </c>
      <c r="M52" s="24">
        <v>265</v>
      </c>
      <c r="N52" s="24">
        <f t="shared" si="1"/>
        <v>22.083333333333332</v>
      </c>
      <c r="O52" s="24">
        <v>3500</v>
      </c>
      <c r="P52" s="24">
        <f aca="true" t="shared" si="9" ref="P52:P57">M52*Q52</f>
        <v>231875</v>
      </c>
      <c r="Q52" s="48">
        <f aca="true" t="shared" si="10" ref="Q52:Q57">O52*R52</f>
        <v>875</v>
      </c>
      <c r="R52" s="49">
        <v>0.25</v>
      </c>
      <c r="S52" s="50">
        <f aca="true" t="shared" si="11" ref="S52:S57">M52*Q52</f>
        <v>231875</v>
      </c>
      <c r="T52" s="50"/>
      <c r="W52" s="44"/>
      <c r="X52" s="46"/>
      <c r="Y52" s="45"/>
      <c r="Z52" s="45"/>
      <c r="AA52" s="45"/>
      <c r="AB52" s="45"/>
      <c r="AC52" s="45"/>
      <c r="AD52" s="45"/>
      <c r="AE52" s="38"/>
    </row>
    <row r="53" spans="1:31" ht="15">
      <c r="A53" s="40" t="s">
        <v>209</v>
      </c>
      <c r="B53" s="41" t="s">
        <v>210</v>
      </c>
      <c r="C53" s="17">
        <v>13680</v>
      </c>
      <c r="D53" s="17">
        <v>1140</v>
      </c>
      <c r="E53" s="17">
        <v>14400</v>
      </c>
      <c r="F53" s="18">
        <v>0.07916666666666666</v>
      </c>
      <c r="G53" s="19">
        <v>8</v>
      </c>
      <c r="H53" s="19">
        <v>30</v>
      </c>
      <c r="J53" s="20">
        <f t="shared" si="2"/>
        <v>52</v>
      </c>
      <c r="K53" s="21" t="s">
        <v>20</v>
      </c>
      <c r="L53" s="22" t="str">
        <f t="shared" si="8"/>
        <v>N° de Monitor</v>
      </c>
      <c r="M53" s="24">
        <v>586</v>
      </c>
      <c r="N53" s="24">
        <f t="shared" si="1"/>
        <v>48.833333333333336</v>
      </c>
      <c r="O53" s="24">
        <v>560</v>
      </c>
      <c r="P53" s="24">
        <f t="shared" si="9"/>
        <v>82040</v>
      </c>
      <c r="Q53" s="48">
        <f t="shared" si="10"/>
        <v>140</v>
      </c>
      <c r="R53" s="49">
        <v>0.25</v>
      </c>
      <c r="S53" s="50">
        <f t="shared" si="11"/>
        <v>82040</v>
      </c>
      <c r="T53" s="50"/>
      <c r="W53" s="44"/>
      <c r="X53" s="46"/>
      <c r="Y53" s="45"/>
      <c r="Z53" s="45"/>
      <c r="AA53" s="45"/>
      <c r="AB53" s="45"/>
      <c r="AC53" s="45"/>
      <c r="AD53" s="45"/>
      <c r="AE53" s="38"/>
    </row>
    <row r="54" spans="1:31" ht="15">
      <c r="A54" s="40" t="s">
        <v>211</v>
      </c>
      <c r="B54" s="41" t="s">
        <v>212</v>
      </c>
      <c r="C54" s="17">
        <v>25798.8</v>
      </c>
      <c r="D54" s="17">
        <v>2149.9</v>
      </c>
      <c r="E54" s="17">
        <v>14400</v>
      </c>
      <c r="F54" s="18">
        <v>0.14929861111111112</v>
      </c>
      <c r="G54" s="19">
        <v>8</v>
      </c>
      <c r="H54" s="19">
        <v>30</v>
      </c>
      <c r="J54" s="20">
        <f t="shared" si="2"/>
        <v>53</v>
      </c>
      <c r="K54" s="21" t="s">
        <v>213</v>
      </c>
      <c r="L54" s="22" t="str">
        <f t="shared" si="8"/>
        <v>N° de Impresora</v>
      </c>
      <c r="M54" s="24">
        <v>279</v>
      </c>
      <c r="N54" s="24">
        <f t="shared" si="1"/>
        <v>23.25</v>
      </c>
      <c r="O54" s="24">
        <v>240</v>
      </c>
      <c r="P54" s="24">
        <f t="shared" si="9"/>
        <v>16740</v>
      </c>
      <c r="Q54" s="48">
        <f t="shared" si="10"/>
        <v>60</v>
      </c>
      <c r="R54" s="49">
        <v>0.25</v>
      </c>
      <c r="S54" s="50">
        <f t="shared" si="11"/>
        <v>16740</v>
      </c>
      <c r="T54" s="50"/>
      <c r="W54" s="44"/>
      <c r="X54" s="46"/>
      <c r="Y54" s="45"/>
      <c r="Z54" s="45"/>
      <c r="AA54" s="45"/>
      <c r="AB54" s="45"/>
      <c r="AC54" s="45"/>
      <c r="AD54" s="45"/>
      <c r="AE54" s="38"/>
    </row>
    <row r="55" spans="1:31" ht="15">
      <c r="A55" s="40" t="s">
        <v>214</v>
      </c>
      <c r="B55" s="41" t="s">
        <v>215</v>
      </c>
      <c r="C55" s="17">
        <v>31798.8</v>
      </c>
      <c r="D55" s="17">
        <v>2649.9</v>
      </c>
      <c r="E55" s="17">
        <v>14400</v>
      </c>
      <c r="F55" s="18">
        <v>0.18402083333333333</v>
      </c>
      <c r="G55" s="19">
        <v>8</v>
      </c>
      <c r="H55" s="19">
        <v>30</v>
      </c>
      <c r="J55" s="20">
        <f t="shared" si="2"/>
        <v>54</v>
      </c>
      <c r="K55" s="21" t="s">
        <v>216</v>
      </c>
      <c r="L55" s="22" t="str">
        <f t="shared" si="8"/>
        <v>N° de Scanner</v>
      </c>
      <c r="M55" s="24">
        <v>28</v>
      </c>
      <c r="N55" s="24">
        <f t="shared" si="1"/>
        <v>2.3333333333333335</v>
      </c>
      <c r="O55" s="24">
        <v>1080</v>
      </c>
      <c r="P55" s="24">
        <f t="shared" si="9"/>
        <v>7560</v>
      </c>
      <c r="Q55" s="48">
        <f t="shared" si="10"/>
        <v>270</v>
      </c>
      <c r="R55" s="49">
        <v>0.25</v>
      </c>
      <c r="S55" s="50">
        <f t="shared" si="11"/>
        <v>7560</v>
      </c>
      <c r="T55" s="50"/>
      <c r="W55" s="44"/>
      <c r="X55" s="46"/>
      <c r="Y55" s="45"/>
      <c r="Z55" s="45"/>
      <c r="AA55" s="45"/>
      <c r="AB55" s="45"/>
      <c r="AC55" s="45"/>
      <c r="AD55" s="45"/>
      <c r="AE55" s="38"/>
    </row>
    <row r="56" spans="1:31" ht="15">
      <c r="A56" s="40" t="s">
        <v>217</v>
      </c>
      <c r="B56" s="41" t="s">
        <v>218</v>
      </c>
      <c r="C56" s="17">
        <v>19798.8</v>
      </c>
      <c r="D56" s="17">
        <v>1649.8999999999999</v>
      </c>
      <c r="E56" s="17">
        <v>14400</v>
      </c>
      <c r="F56" s="18">
        <v>0.11457638888888888</v>
      </c>
      <c r="G56" s="19">
        <v>8</v>
      </c>
      <c r="H56" s="19">
        <v>30</v>
      </c>
      <c r="J56" s="20">
        <f t="shared" si="2"/>
        <v>55</v>
      </c>
      <c r="K56" s="21" t="s">
        <v>219</v>
      </c>
      <c r="L56" s="22" t="str">
        <f t="shared" si="8"/>
        <v>N° de Fotocopiadora</v>
      </c>
      <c r="M56" s="24">
        <v>227</v>
      </c>
      <c r="N56" s="24">
        <f t="shared" si="1"/>
        <v>18.916666666666668</v>
      </c>
      <c r="O56" s="24">
        <v>1700</v>
      </c>
      <c r="P56" s="24">
        <f t="shared" si="9"/>
        <v>96475</v>
      </c>
      <c r="Q56" s="48">
        <f t="shared" si="10"/>
        <v>425</v>
      </c>
      <c r="R56" s="49">
        <v>0.25</v>
      </c>
      <c r="S56" s="50">
        <f t="shared" si="11"/>
        <v>96475</v>
      </c>
      <c r="T56" s="50"/>
      <c r="W56" s="44"/>
      <c r="X56" s="46"/>
      <c r="Y56" s="45"/>
      <c r="Z56" s="45"/>
      <c r="AA56" s="45"/>
      <c r="AB56" s="45"/>
      <c r="AC56" s="45"/>
      <c r="AD56" s="45"/>
      <c r="AE56" s="38"/>
    </row>
    <row r="57" spans="1:31" ht="15">
      <c r="A57" s="40" t="s">
        <v>220</v>
      </c>
      <c r="B57" s="41" t="s">
        <v>221</v>
      </c>
      <c r="C57" s="17">
        <v>46078.8</v>
      </c>
      <c r="D57" s="17">
        <v>3839.9</v>
      </c>
      <c r="E57" s="17">
        <v>14400</v>
      </c>
      <c r="F57" s="18">
        <v>0.26665972222222223</v>
      </c>
      <c r="G57" s="19">
        <v>8</v>
      </c>
      <c r="H57" s="19">
        <v>30</v>
      </c>
      <c r="J57" s="20">
        <f t="shared" si="2"/>
        <v>56</v>
      </c>
      <c r="K57" s="51" t="s">
        <v>222</v>
      </c>
      <c r="L57" s="52" t="str">
        <f t="shared" si="8"/>
        <v>N° de Impresora multifuncional</v>
      </c>
      <c r="M57" s="53">
        <v>5</v>
      </c>
      <c r="N57" s="24">
        <f t="shared" si="1"/>
        <v>0.4166666666666667</v>
      </c>
      <c r="O57" s="53">
        <v>3790</v>
      </c>
      <c r="P57" s="53">
        <f t="shared" si="9"/>
        <v>4737.5</v>
      </c>
      <c r="Q57" s="54">
        <f t="shared" si="10"/>
        <v>947.5</v>
      </c>
      <c r="R57" s="55">
        <v>0.25</v>
      </c>
      <c r="S57" s="56">
        <f t="shared" si="11"/>
        <v>4737.5</v>
      </c>
      <c r="T57" s="57"/>
      <c r="W57" s="44"/>
      <c r="X57" s="46"/>
      <c r="Y57" s="45"/>
      <c r="Z57" s="45"/>
      <c r="AA57" s="45"/>
      <c r="AB57" s="45"/>
      <c r="AC57" s="45"/>
      <c r="AD57" s="45"/>
      <c r="AE57" s="38"/>
    </row>
    <row r="58" spans="1:31" ht="15">
      <c r="A58" s="40" t="s">
        <v>223</v>
      </c>
      <c r="B58" s="41" t="s">
        <v>224</v>
      </c>
      <c r="C58" s="17">
        <v>18398.8</v>
      </c>
      <c r="D58" s="17">
        <v>1533.2333333333333</v>
      </c>
      <c r="E58" s="17">
        <v>14400</v>
      </c>
      <c r="F58" s="18">
        <v>0.10647453703703703</v>
      </c>
      <c r="G58" s="19">
        <v>8</v>
      </c>
      <c r="H58" s="19">
        <v>30</v>
      </c>
      <c r="J58" s="20">
        <f t="shared" si="2"/>
        <v>57</v>
      </c>
      <c r="K58" s="51" t="s">
        <v>21</v>
      </c>
      <c r="L58" s="52" t="s">
        <v>225</v>
      </c>
      <c r="M58" s="53">
        <v>2675250</v>
      </c>
      <c r="N58" s="24">
        <f t="shared" si="1"/>
        <v>222937.5</v>
      </c>
      <c r="O58" s="58">
        <v>0.157</v>
      </c>
      <c r="P58" s="53">
        <f>M58*O58</f>
        <v>420014.25</v>
      </c>
      <c r="Q58" s="59"/>
      <c r="R58" s="59"/>
      <c r="S58" s="59"/>
      <c r="T58" s="59"/>
      <c r="W58" s="44"/>
      <c r="X58" s="46"/>
      <c r="Y58" s="45"/>
      <c r="Z58" s="45"/>
      <c r="AA58" s="45"/>
      <c r="AB58" s="45"/>
      <c r="AC58" s="45"/>
      <c r="AD58" s="45"/>
      <c r="AE58" s="38"/>
    </row>
    <row r="59" spans="1:31" ht="15">
      <c r="A59" s="40" t="s">
        <v>226</v>
      </c>
      <c r="B59" s="41" t="s">
        <v>227</v>
      </c>
      <c r="C59" s="17">
        <v>18598.8</v>
      </c>
      <c r="D59" s="17">
        <v>1549.8999999999999</v>
      </c>
      <c r="E59" s="17">
        <v>14400</v>
      </c>
      <c r="F59" s="18">
        <v>0.10763194444444443</v>
      </c>
      <c r="G59" s="19">
        <v>8</v>
      </c>
      <c r="H59" s="19">
        <v>30</v>
      </c>
      <c r="J59" s="20">
        <f t="shared" si="2"/>
        <v>58</v>
      </c>
      <c r="K59" s="51" t="s">
        <v>22</v>
      </c>
      <c r="L59" s="52" t="str">
        <f>CONCATENATE("N° de ",K59)</f>
        <v>N° de Teléfono</v>
      </c>
      <c r="M59" s="60">
        <v>150</v>
      </c>
      <c r="N59" s="24">
        <f t="shared" si="1"/>
        <v>12.5</v>
      </c>
      <c r="O59" s="53">
        <v>1569.0453</v>
      </c>
      <c r="P59" s="53">
        <v>72000</v>
      </c>
      <c r="Q59" s="59"/>
      <c r="R59" s="59"/>
      <c r="S59" s="59"/>
      <c r="T59" s="59"/>
      <c r="W59" s="44"/>
      <c r="X59" s="46"/>
      <c r="Y59" s="45"/>
      <c r="Z59" s="45"/>
      <c r="AA59" s="45"/>
      <c r="AB59" s="45"/>
      <c r="AC59" s="45"/>
      <c r="AD59" s="45"/>
      <c r="AE59" s="38"/>
    </row>
    <row r="60" spans="1:31" ht="15">
      <c r="A60" s="40" t="s">
        <v>228</v>
      </c>
      <c r="B60" s="41" t="s">
        <v>229</v>
      </c>
      <c r="C60" s="17">
        <v>18598.8</v>
      </c>
      <c r="D60" s="17">
        <v>1549.8999999999999</v>
      </c>
      <c r="E60" s="17">
        <v>14400</v>
      </c>
      <c r="F60" s="18">
        <v>0.10763194444444443</v>
      </c>
      <c r="G60" s="19">
        <v>8</v>
      </c>
      <c r="H60" s="19">
        <v>30</v>
      </c>
      <c r="J60" s="20">
        <f t="shared" si="2"/>
        <v>59</v>
      </c>
      <c r="K60" s="51" t="s">
        <v>230</v>
      </c>
      <c r="L60" s="52" t="str">
        <f aca="true" t="shared" si="12" ref="L60:L71">CONCATENATE("N° de ",K60)</f>
        <v>N° de Sistema Integrado DICAPI (SID)</v>
      </c>
      <c r="M60" s="53"/>
      <c r="N60" s="24">
        <f t="shared" si="1"/>
        <v>0</v>
      </c>
      <c r="O60" s="53">
        <v>21.17</v>
      </c>
      <c r="P60" s="53">
        <f aca="true" t="shared" si="13" ref="P60:P70">M60*O60</f>
        <v>0</v>
      </c>
      <c r="Q60" s="59"/>
      <c r="R60" s="59"/>
      <c r="S60" s="59"/>
      <c r="T60" s="59"/>
      <c r="W60" s="44"/>
      <c r="X60" s="46"/>
      <c r="Y60" s="45"/>
      <c r="Z60" s="45"/>
      <c r="AA60" s="45"/>
      <c r="AB60" s="45"/>
      <c r="AC60" s="45"/>
      <c r="AD60" s="45"/>
      <c r="AE60" s="38"/>
    </row>
    <row r="61" spans="1:31" ht="15">
      <c r="A61" s="40" t="s">
        <v>231</v>
      </c>
      <c r="B61" s="41" t="s">
        <v>232</v>
      </c>
      <c r="C61" s="17">
        <v>18598.8</v>
      </c>
      <c r="D61" s="17">
        <v>1549.8999999999999</v>
      </c>
      <c r="E61" s="17">
        <v>14400</v>
      </c>
      <c r="F61" s="18">
        <v>0.10763194444444443</v>
      </c>
      <c r="G61" s="19">
        <v>8</v>
      </c>
      <c r="H61" s="19">
        <v>30</v>
      </c>
      <c r="J61" s="20">
        <f t="shared" si="2"/>
        <v>60</v>
      </c>
      <c r="K61" s="51" t="s">
        <v>233</v>
      </c>
      <c r="L61" s="52" t="str">
        <f t="shared" si="12"/>
        <v>N° de Servicio de Mensajería</v>
      </c>
      <c r="M61" s="53">
        <v>1356</v>
      </c>
      <c r="N61" s="24">
        <f t="shared" si="1"/>
        <v>113</v>
      </c>
      <c r="O61" s="53">
        <v>4</v>
      </c>
      <c r="P61" s="53">
        <f t="shared" si="13"/>
        <v>5424</v>
      </c>
      <c r="Q61" s="59"/>
      <c r="R61" s="59"/>
      <c r="S61" s="59"/>
      <c r="T61" s="59"/>
      <c r="W61" s="44"/>
      <c r="X61" s="46"/>
      <c r="Y61" s="45"/>
      <c r="Z61" s="45"/>
      <c r="AA61" s="45"/>
      <c r="AB61" s="45"/>
      <c r="AC61" s="45"/>
      <c r="AD61" s="45"/>
      <c r="AE61" s="38"/>
    </row>
    <row r="62" spans="1:31" ht="15">
      <c r="A62" s="40" t="s">
        <v>234</v>
      </c>
      <c r="B62" s="41" t="s">
        <v>235</v>
      </c>
      <c r="C62" s="17">
        <v>46678.8</v>
      </c>
      <c r="D62" s="17">
        <v>3889.9</v>
      </c>
      <c r="E62" s="17">
        <v>14400</v>
      </c>
      <c r="F62" s="18">
        <v>0.27013194444444444</v>
      </c>
      <c r="G62" s="19">
        <v>8</v>
      </c>
      <c r="H62" s="19">
        <v>30</v>
      </c>
      <c r="J62" s="20">
        <f t="shared" si="2"/>
        <v>61</v>
      </c>
      <c r="K62" s="51" t="s">
        <v>236</v>
      </c>
      <c r="L62" s="51" t="str">
        <f t="shared" si="12"/>
        <v>N° de Servicio de movilidad</v>
      </c>
      <c r="M62" s="51">
        <v>2712</v>
      </c>
      <c r="N62" s="51">
        <f t="shared" si="1"/>
        <v>226</v>
      </c>
      <c r="O62" s="51">
        <v>10</v>
      </c>
      <c r="P62" s="51">
        <f t="shared" si="13"/>
        <v>27120</v>
      </c>
      <c r="Q62" s="59"/>
      <c r="R62" s="59"/>
      <c r="S62" s="59"/>
      <c r="T62" s="59"/>
      <c r="W62" s="44"/>
      <c r="X62" s="46"/>
      <c r="Y62" s="45"/>
      <c r="Z62" s="45"/>
      <c r="AA62" s="45"/>
      <c r="AB62" s="45"/>
      <c r="AC62" s="45"/>
      <c r="AD62" s="45"/>
      <c r="AE62" s="38"/>
    </row>
    <row r="63" spans="1:31" ht="15">
      <c r="A63" s="40" t="s">
        <v>237</v>
      </c>
      <c r="B63" s="41" t="s">
        <v>238</v>
      </c>
      <c r="C63" s="17">
        <v>41998.8</v>
      </c>
      <c r="D63" s="17">
        <v>3499.9</v>
      </c>
      <c r="E63" s="17">
        <v>14400</v>
      </c>
      <c r="F63" s="18">
        <v>0.24304861111111112</v>
      </c>
      <c r="G63" s="19">
        <v>8</v>
      </c>
      <c r="H63" s="19">
        <v>30</v>
      </c>
      <c r="J63" s="20">
        <f t="shared" si="2"/>
        <v>62</v>
      </c>
      <c r="K63" s="51" t="s">
        <v>239</v>
      </c>
      <c r="L63" s="51" t="str">
        <f t="shared" si="12"/>
        <v>N° de Boleta de Liquidación</v>
      </c>
      <c r="M63" s="51">
        <v>0</v>
      </c>
      <c r="N63" s="51">
        <f t="shared" si="1"/>
        <v>0</v>
      </c>
      <c r="O63" s="51">
        <v>0.29</v>
      </c>
      <c r="P63" s="51">
        <f t="shared" si="13"/>
        <v>0</v>
      </c>
      <c r="W63" s="44"/>
      <c r="X63" s="46"/>
      <c r="Y63" s="45"/>
      <c r="Z63" s="45"/>
      <c r="AA63" s="45"/>
      <c r="AB63" s="45"/>
      <c r="AC63" s="45"/>
      <c r="AD63" s="45"/>
      <c r="AE63" s="38"/>
    </row>
    <row r="64" spans="1:31" ht="15">
      <c r="A64" s="40" t="s">
        <v>240</v>
      </c>
      <c r="B64" s="41" t="s">
        <v>241</v>
      </c>
      <c r="C64" s="17">
        <v>46078.8</v>
      </c>
      <c r="D64" s="17">
        <v>3839.9</v>
      </c>
      <c r="E64" s="17">
        <v>14400</v>
      </c>
      <c r="F64" s="18">
        <v>0.26665972222222223</v>
      </c>
      <c r="G64" s="19">
        <v>8</v>
      </c>
      <c r="H64" s="19">
        <v>30</v>
      </c>
      <c r="J64" s="20">
        <f t="shared" si="2"/>
        <v>63</v>
      </c>
      <c r="K64" s="51" t="s">
        <v>242</v>
      </c>
      <c r="L64" s="51" t="str">
        <f t="shared" si="12"/>
        <v>N° de Cartulina Bristol</v>
      </c>
      <c r="M64" s="51">
        <v>0</v>
      </c>
      <c r="N64" s="51">
        <f t="shared" si="1"/>
        <v>0</v>
      </c>
      <c r="O64" s="51">
        <v>0.72</v>
      </c>
      <c r="P64" s="51">
        <f t="shared" si="13"/>
        <v>0</v>
      </c>
      <c r="W64" s="44"/>
      <c r="X64" s="46"/>
      <c r="Y64" s="45"/>
      <c r="Z64" s="45"/>
      <c r="AA64" s="45"/>
      <c r="AB64" s="45"/>
      <c r="AC64" s="45"/>
      <c r="AD64" s="45"/>
      <c r="AE64" s="38"/>
    </row>
    <row r="65" spans="1:31" ht="15">
      <c r="A65" s="40" t="s">
        <v>243</v>
      </c>
      <c r="B65" s="41" t="s">
        <v>244</v>
      </c>
      <c r="C65" s="17">
        <v>46078.8</v>
      </c>
      <c r="D65" s="17">
        <v>3839.9</v>
      </c>
      <c r="E65" s="17">
        <v>14400</v>
      </c>
      <c r="F65" s="18">
        <v>0.26665972222222223</v>
      </c>
      <c r="G65" s="19">
        <v>8</v>
      </c>
      <c r="H65" s="19">
        <v>30</v>
      </c>
      <c r="J65" s="20">
        <f t="shared" si="2"/>
        <v>64</v>
      </c>
      <c r="K65" s="51" t="s">
        <v>245</v>
      </c>
      <c r="L65" s="51" t="str">
        <f t="shared" si="12"/>
        <v>N° de Paquete de Inscripción</v>
      </c>
      <c r="M65" s="51">
        <v>0</v>
      </c>
      <c r="N65" s="51">
        <f>M65/12</f>
        <v>0</v>
      </c>
      <c r="O65" s="51">
        <v>30.04</v>
      </c>
      <c r="P65" s="51">
        <f t="shared" si="13"/>
        <v>0</v>
      </c>
      <c r="W65" s="44"/>
      <c r="X65" s="46"/>
      <c r="Y65" s="45"/>
      <c r="Z65" s="45"/>
      <c r="AA65" s="45"/>
      <c r="AB65" s="45"/>
      <c r="AC65" s="45"/>
      <c r="AD65" s="45"/>
      <c r="AE65" s="38"/>
    </row>
    <row r="66" spans="1:31" ht="15">
      <c r="A66" s="40" t="s">
        <v>246</v>
      </c>
      <c r="B66" s="41" t="s">
        <v>247</v>
      </c>
      <c r="C66" s="17">
        <v>46678.8</v>
      </c>
      <c r="D66" s="17">
        <v>3889.9</v>
      </c>
      <c r="E66" s="17">
        <v>14400</v>
      </c>
      <c r="F66" s="18">
        <v>0.27013194444444444</v>
      </c>
      <c r="G66" s="19">
        <v>8</v>
      </c>
      <c r="H66" s="19">
        <v>30</v>
      </c>
      <c r="J66" s="20">
        <f t="shared" si="2"/>
        <v>65</v>
      </c>
      <c r="K66" s="51" t="s">
        <v>248</v>
      </c>
      <c r="L66" s="51" t="str">
        <f t="shared" si="12"/>
        <v>N° de Paquete de Material de Clases</v>
      </c>
      <c r="M66" s="51">
        <v>0</v>
      </c>
      <c r="N66" s="51">
        <v>0</v>
      </c>
      <c r="O66" s="51">
        <v>96.36</v>
      </c>
      <c r="P66" s="51">
        <f t="shared" si="13"/>
        <v>0</v>
      </c>
      <c r="W66" s="44"/>
      <c r="X66" s="46"/>
      <c r="Y66" s="45"/>
      <c r="Z66" s="45"/>
      <c r="AA66" s="45"/>
      <c r="AB66" s="45"/>
      <c r="AC66" s="45"/>
      <c r="AD66" s="45"/>
      <c r="AE66" s="38"/>
    </row>
    <row r="67" spans="1:31" ht="15">
      <c r="A67" s="40" t="s">
        <v>249</v>
      </c>
      <c r="B67" s="41" t="s">
        <v>250</v>
      </c>
      <c r="C67" s="17">
        <v>54598.8</v>
      </c>
      <c r="D67" s="17">
        <v>4549.900000000001</v>
      </c>
      <c r="E67" s="17">
        <v>14400</v>
      </c>
      <c r="F67" s="18">
        <v>0.31596527777777783</v>
      </c>
      <c r="G67" s="19">
        <v>8</v>
      </c>
      <c r="H67" s="19">
        <v>30</v>
      </c>
      <c r="J67" s="20">
        <f t="shared" si="2"/>
        <v>66</v>
      </c>
      <c r="K67" s="51" t="s">
        <v>251</v>
      </c>
      <c r="L67" s="51" t="str">
        <f t="shared" si="12"/>
        <v>N° de Micas</v>
      </c>
      <c r="M67" s="24">
        <v>3060</v>
      </c>
      <c r="N67" s="24">
        <f>M67/12</f>
        <v>255</v>
      </c>
      <c r="O67" s="24">
        <v>1</v>
      </c>
      <c r="P67" s="24">
        <f t="shared" si="13"/>
        <v>3060</v>
      </c>
      <c r="W67" s="44"/>
      <c r="X67" s="46"/>
      <c r="Y67" s="45"/>
      <c r="Z67" s="45"/>
      <c r="AA67" s="45"/>
      <c r="AB67" s="45"/>
      <c r="AC67" s="45"/>
      <c r="AD67" s="45"/>
      <c r="AE67" s="38"/>
    </row>
    <row r="68" spans="1:31" ht="15">
      <c r="A68" s="40" t="s">
        <v>252</v>
      </c>
      <c r="B68" s="41" t="s">
        <v>253</v>
      </c>
      <c r="C68" s="17">
        <v>46678.8</v>
      </c>
      <c r="D68" s="17">
        <v>3889.9</v>
      </c>
      <c r="E68" s="17">
        <v>14400</v>
      </c>
      <c r="F68" s="18">
        <v>0.27013194444444444</v>
      </c>
      <c r="G68" s="19">
        <v>8</v>
      </c>
      <c r="H68" s="19">
        <v>30</v>
      </c>
      <c r="J68" s="20">
        <f>+J67+1</f>
        <v>67</v>
      </c>
      <c r="K68" s="51" t="s">
        <v>254</v>
      </c>
      <c r="L68" s="51" t="str">
        <f t="shared" si="12"/>
        <v>N° de Impresora a Colores</v>
      </c>
      <c r="M68" s="51">
        <v>1</v>
      </c>
      <c r="N68" s="51">
        <v>1</v>
      </c>
      <c r="O68" s="141">
        <v>450</v>
      </c>
      <c r="P68" s="51">
        <f t="shared" si="13"/>
        <v>450</v>
      </c>
      <c r="W68" s="44"/>
      <c r="X68" s="46"/>
      <c r="Y68" s="45"/>
      <c r="Z68" s="45"/>
      <c r="AA68" s="45"/>
      <c r="AB68" s="45"/>
      <c r="AC68" s="45"/>
      <c r="AD68" s="45"/>
      <c r="AE68" s="38"/>
    </row>
    <row r="69" spans="1:31" ht="15">
      <c r="A69" s="40" t="s">
        <v>255</v>
      </c>
      <c r="B69" s="41" t="s">
        <v>256</v>
      </c>
      <c r="C69" s="17">
        <v>54598.8</v>
      </c>
      <c r="D69" s="17">
        <v>4549.900000000001</v>
      </c>
      <c r="E69" s="17">
        <v>14400</v>
      </c>
      <c r="F69" s="18">
        <v>0.31596527777777783</v>
      </c>
      <c r="G69" s="19">
        <v>8</v>
      </c>
      <c r="H69" s="19">
        <v>30</v>
      </c>
      <c r="K69" s="51" t="s">
        <v>447</v>
      </c>
      <c r="L69" s="51" t="str">
        <f t="shared" si="12"/>
        <v>N° de Paquete de Admisión</v>
      </c>
      <c r="O69" s="138">
        <v>61.28</v>
      </c>
      <c r="P69" s="51">
        <f t="shared" si="13"/>
        <v>0</v>
      </c>
      <c r="W69" s="44"/>
      <c r="X69" s="46"/>
      <c r="Y69" s="45"/>
      <c r="Z69" s="45"/>
      <c r="AA69" s="45"/>
      <c r="AB69" s="45"/>
      <c r="AC69" s="45"/>
      <c r="AD69" s="45"/>
      <c r="AE69" s="38"/>
    </row>
    <row r="70" spans="1:31" ht="15">
      <c r="A70" s="40" t="s">
        <v>257</v>
      </c>
      <c r="B70" s="41" t="s">
        <v>258</v>
      </c>
      <c r="C70" s="17">
        <v>54598.8</v>
      </c>
      <c r="D70" s="17">
        <v>4549.900000000001</v>
      </c>
      <c r="E70" s="17">
        <v>14400</v>
      </c>
      <c r="F70" s="18">
        <v>0.31596527777777783</v>
      </c>
      <c r="G70" s="19">
        <v>8</v>
      </c>
      <c r="H70" s="19">
        <v>30</v>
      </c>
      <c r="K70" s="138" t="s">
        <v>448</v>
      </c>
      <c r="L70" s="138" t="str">
        <f t="shared" si="12"/>
        <v>N° de Examen Medico</v>
      </c>
      <c r="O70" s="138">
        <v>206.68</v>
      </c>
      <c r="P70" s="51">
        <f t="shared" si="13"/>
        <v>0</v>
      </c>
      <c r="W70" s="44"/>
      <c r="X70" s="46"/>
      <c r="Y70" s="45"/>
      <c r="Z70" s="45"/>
      <c r="AA70" s="45"/>
      <c r="AB70" s="45"/>
      <c r="AC70" s="45"/>
      <c r="AD70" s="45"/>
      <c r="AE70" s="38"/>
    </row>
    <row r="71" spans="1:31" ht="15">
      <c r="A71" s="40" t="s">
        <v>259</v>
      </c>
      <c r="B71" s="41" t="s">
        <v>260</v>
      </c>
      <c r="C71" s="17">
        <v>10410</v>
      </c>
      <c r="D71" s="17">
        <v>867.5</v>
      </c>
      <c r="E71" s="17">
        <v>14400</v>
      </c>
      <c r="F71" s="18">
        <v>0.06024305555555556</v>
      </c>
      <c r="G71" s="19">
        <v>8</v>
      </c>
      <c r="H71" s="19">
        <v>30</v>
      </c>
      <c r="K71" s="138" t="s">
        <v>19</v>
      </c>
      <c r="L71" s="138" t="str">
        <f t="shared" si="12"/>
        <v>N° de Cámara Fotográfica</v>
      </c>
      <c r="M71">
        <v>1</v>
      </c>
      <c r="N71">
        <v>1</v>
      </c>
      <c r="O71" s="140">
        <v>960</v>
      </c>
      <c r="P71" s="24">
        <f>M71*O71</f>
        <v>960</v>
      </c>
      <c r="W71" s="44"/>
      <c r="X71" s="46"/>
      <c r="Y71" s="45"/>
      <c r="Z71" s="45"/>
      <c r="AA71" s="45"/>
      <c r="AB71" s="45"/>
      <c r="AC71" s="45"/>
      <c r="AD71" s="45"/>
      <c r="AE71" s="38"/>
    </row>
    <row r="72" spans="1:31" ht="15">
      <c r="A72" s="40" t="s">
        <v>261</v>
      </c>
      <c r="B72" s="41" t="s">
        <v>262</v>
      </c>
      <c r="C72" s="17">
        <v>22918.8</v>
      </c>
      <c r="D72" s="17">
        <v>1909.8999999999999</v>
      </c>
      <c r="E72" s="17">
        <v>14400</v>
      </c>
      <c r="F72" s="18">
        <v>0.13263194444444443</v>
      </c>
      <c r="G72" s="19">
        <v>8</v>
      </c>
      <c r="H72" s="19">
        <v>30</v>
      </c>
      <c r="W72" s="44"/>
      <c r="X72" s="46"/>
      <c r="Y72" s="45"/>
      <c r="Z72" s="45"/>
      <c r="AA72" s="45"/>
      <c r="AB72" s="45"/>
      <c r="AC72" s="45"/>
      <c r="AD72" s="45"/>
      <c r="AE72" s="38"/>
    </row>
    <row r="73" spans="1:31" ht="15">
      <c r="A73" s="40" t="s">
        <v>263</v>
      </c>
      <c r="B73" s="41" t="s">
        <v>264</v>
      </c>
      <c r="C73" s="17">
        <v>46606.8</v>
      </c>
      <c r="D73" s="17">
        <v>3883.9</v>
      </c>
      <c r="E73" s="17">
        <v>14400</v>
      </c>
      <c r="F73" s="18">
        <v>0.26971527777777776</v>
      </c>
      <c r="G73" s="19">
        <v>8</v>
      </c>
      <c r="H73" s="19">
        <v>30</v>
      </c>
      <c r="W73" s="44"/>
      <c r="X73" s="46"/>
      <c r="Y73" s="45"/>
      <c r="Z73" s="45"/>
      <c r="AA73" s="45"/>
      <c r="AB73" s="45"/>
      <c r="AC73" s="45"/>
      <c r="AD73" s="45"/>
      <c r="AE73" s="38"/>
    </row>
    <row r="74" spans="1:31" ht="15">
      <c r="A74" s="40" t="s">
        <v>265</v>
      </c>
      <c r="B74" s="41" t="s">
        <v>266</v>
      </c>
      <c r="C74" s="17">
        <v>46606.8</v>
      </c>
      <c r="D74" s="17">
        <v>3883.9</v>
      </c>
      <c r="E74" s="17">
        <v>14400</v>
      </c>
      <c r="F74" s="18">
        <v>0.26971527777777776</v>
      </c>
      <c r="G74" s="19">
        <v>8</v>
      </c>
      <c r="H74" s="19">
        <v>30</v>
      </c>
      <c r="W74" s="44"/>
      <c r="X74" s="46"/>
      <c r="Y74" s="45"/>
      <c r="Z74" s="45"/>
      <c r="AA74" s="45"/>
      <c r="AB74" s="45"/>
      <c r="AC74" s="45"/>
      <c r="AD74" s="45"/>
      <c r="AE74" s="38"/>
    </row>
    <row r="75" spans="1:31" ht="15">
      <c r="A75" s="40" t="s">
        <v>267</v>
      </c>
      <c r="B75" s="41" t="s">
        <v>268</v>
      </c>
      <c r="C75" s="17">
        <v>46606.8</v>
      </c>
      <c r="D75" s="17">
        <v>3883.9</v>
      </c>
      <c r="E75" s="17">
        <v>14400</v>
      </c>
      <c r="F75" s="18">
        <v>0.26971527777777776</v>
      </c>
      <c r="G75" s="19">
        <v>8</v>
      </c>
      <c r="H75" s="19">
        <v>30</v>
      </c>
      <c r="W75" s="44"/>
      <c r="X75" s="46"/>
      <c r="Y75" s="45"/>
      <c r="Z75" s="45"/>
      <c r="AA75" s="45"/>
      <c r="AB75" s="45"/>
      <c r="AC75" s="45"/>
      <c r="AD75" s="45"/>
      <c r="AE75" s="38"/>
    </row>
    <row r="76" spans="1:31" ht="15">
      <c r="A76" s="40" t="s">
        <v>269</v>
      </c>
      <c r="B76" s="41" t="s">
        <v>270</v>
      </c>
      <c r="C76" s="17">
        <v>22918.8</v>
      </c>
      <c r="D76" s="17">
        <v>1909.8999999999999</v>
      </c>
      <c r="E76" s="17">
        <v>14400</v>
      </c>
      <c r="F76" s="18">
        <v>0.13263194444444443</v>
      </c>
      <c r="G76" s="19">
        <v>8</v>
      </c>
      <c r="H76" s="19">
        <v>30</v>
      </c>
      <c r="W76" s="44"/>
      <c r="X76" s="46"/>
      <c r="Y76" s="45"/>
      <c r="Z76" s="45"/>
      <c r="AA76" s="45"/>
      <c r="AB76" s="45"/>
      <c r="AC76" s="45"/>
      <c r="AD76" s="45"/>
      <c r="AE76" s="38"/>
    </row>
    <row r="77" spans="1:31" ht="15">
      <c r="A77" s="40" t="s">
        <v>271</v>
      </c>
      <c r="B77" s="41" t="s">
        <v>272</v>
      </c>
      <c r="C77" s="17">
        <v>37798.8</v>
      </c>
      <c r="D77" s="17">
        <v>3149.9</v>
      </c>
      <c r="E77" s="17">
        <v>14400</v>
      </c>
      <c r="F77" s="18">
        <v>0.21874305555555557</v>
      </c>
      <c r="G77" s="19">
        <v>8</v>
      </c>
      <c r="H77" s="19">
        <v>30</v>
      </c>
      <c r="W77" s="44"/>
      <c r="X77" s="46"/>
      <c r="Y77" s="45"/>
      <c r="Z77" s="45"/>
      <c r="AA77" s="45"/>
      <c r="AB77" s="45"/>
      <c r="AC77" s="45"/>
      <c r="AD77" s="45"/>
      <c r="AE77" s="38"/>
    </row>
    <row r="78" spans="1:31" ht="15">
      <c r="A78" s="40" t="s">
        <v>273</v>
      </c>
      <c r="B78" s="41" t="s">
        <v>274</v>
      </c>
      <c r="C78" s="17">
        <v>28198.8</v>
      </c>
      <c r="D78" s="17">
        <v>2349.9</v>
      </c>
      <c r="E78" s="17">
        <v>14400</v>
      </c>
      <c r="F78" s="18">
        <v>0.1631875</v>
      </c>
      <c r="G78" s="19">
        <v>8</v>
      </c>
      <c r="H78" s="19">
        <v>30</v>
      </c>
      <c r="W78" s="44"/>
      <c r="X78" s="46"/>
      <c r="Y78" s="45"/>
      <c r="Z78" s="45"/>
      <c r="AA78" s="45"/>
      <c r="AB78" s="45"/>
      <c r="AC78" s="45"/>
      <c r="AD78" s="45"/>
      <c r="AE78" s="38"/>
    </row>
    <row r="79" spans="1:31" ht="15">
      <c r="A79" s="40" t="s">
        <v>275</v>
      </c>
      <c r="B79" s="41" t="s">
        <v>276</v>
      </c>
      <c r="C79" s="17">
        <v>28198.8</v>
      </c>
      <c r="D79" s="17">
        <v>2349.9</v>
      </c>
      <c r="E79" s="17">
        <v>14400</v>
      </c>
      <c r="F79" s="18">
        <v>0.1631875</v>
      </c>
      <c r="G79" s="19">
        <v>8</v>
      </c>
      <c r="H79" s="19">
        <v>30</v>
      </c>
      <c r="W79" s="44"/>
      <c r="X79" s="46"/>
      <c r="Y79" s="45"/>
      <c r="Z79" s="45"/>
      <c r="AA79" s="45"/>
      <c r="AB79" s="45"/>
      <c r="AC79" s="45"/>
      <c r="AD79" s="45"/>
      <c r="AE79" s="38"/>
    </row>
    <row r="80" spans="1:31" ht="15">
      <c r="A80" s="40" t="s">
        <v>277</v>
      </c>
      <c r="B80" s="41" t="s">
        <v>278</v>
      </c>
      <c r="C80" s="17">
        <v>35398.8</v>
      </c>
      <c r="D80" s="17">
        <v>2949.9</v>
      </c>
      <c r="E80" s="17">
        <v>14400</v>
      </c>
      <c r="F80" s="18">
        <v>0.20485416666666667</v>
      </c>
      <c r="G80" s="19">
        <v>8</v>
      </c>
      <c r="H80" s="19">
        <v>30</v>
      </c>
      <c r="W80" s="44"/>
      <c r="X80" s="46"/>
      <c r="Y80" s="45"/>
      <c r="Z80" s="45"/>
      <c r="AA80" s="45"/>
      <c r="AB80" s="45"/>
      <c r="AC80" s="45"/>
      <c r="AD80" s="45"/>
      <c r="AE80" s="38"/>
    </row>
    <row r="81" spans="1:31" ht="15">
      <c r="A81" s="40" t="s">
        <v>279</v>
      </c>
      <c r="B81" s="41" t="s">
        <v>280</v>
      </c>
      <c r="C81" s="17">
        <v>25798.8</v>
      </c>
      <c r="D81" s="17">
        <v>2149.9</v>
      </c>
      <c r="E81" s="17">
        <v>14400</v>
      </c>
      <c r="F81" s="18">
        <v>0.14929861111111112</v>
      </c>
      <c r="G81" s="19">
        <v>8</v>
      </c>
      <c r="H81" s="19">
        <v>30</v>
      </c>
      <c r="W81" s="44"/>
      <c r="X81" s="46"/>
      <c r="Y81" s="45"/>
      <c r="Z81" s="45"/>
      <c r="AA81" s="45"/>
      <c r="AB81" s="45"/>
      <c r="AC81" s="45"/>
      <c r="AD81" s="45"/>
      <c r="AE81" s="38"/>
    </row>
    <row r="82" spans="1:31" ht="15">
      <c r="A82" s="40" t="s">
        <v>281</v>
      </c>
      <c r="B82" s="41" t="s">
        <v>282</v>
      </c>
      <c r="C82" s="17">
        <v>13680</v>
      </c>
      <c r="D82" s="17">
        <v>1140</v>
      </c>
      <c r="E82" s="17">
        <v>14400</v>
      </c>
      <c r="F82" s="18">
        <v>0.07916666666666666</v>
      </c>
      <c r="G82" s="19">
        <v>8</v>
      </c>
      <c r="H82" s="19">
        <v>30</v>
      </c>
      <c r="W82" s="44"/>
      <c r="X82" s="46"/>
      <c r="Y82" s="45"/>
      <c r="Z82" s="45"/>
      <c r="AA82" s="45"/>
      <c r="AB82" s="45"/>
      <c r="AC82" s="45"/>
      <c r="AD82" s="45"/>
      <c r="AE82" s="38"/>
    </row>
    <row r="83" spans="1:31" ht="15">
      <c r="A83" s="40" t="s">
        <v>283</v>
      </c>
      <c r="B83" s="41" t="s">
        <v>284</v>
      </c>
      <c r="C83" s="17">
        <v>13680</v>
      </c>
      <c r="D83" s="17">
        <v>1140</v>
      </c>
      <c r="E83" s="17">
        <v>14400</v>
      </c>
      <c r="F83" s="18">
        <v>0.07916666666666666</v>
      </c>
      <c r="G83" s="19">
        <v>8</v>
      </c>
      <c r="H83" s="19">
        <v>30</v>
      </c>
      <c r="W83" s="44"/>
      <c r="X83" s="46"/>
      <c r="Y83" s="45"/>
      <c r="Z83" s="45"/>
      <c r="AA83" s="45"/>
      <c r="AB83" s="45"/>
      <c r="AC83" s="45"/>
      <c r="AD83" s="45"/>
      <c r="AE83" s="38"/>
    </row>
    <row r="84" spans="1:31" ht="15">
      <c r="A84" s="40" t="s">
        <v>285</v>
      </c>
      <c r="B84" s="41" t="s">
        <v>286</v>
      </c>
      <c r="C84" s="17">
        <v>13680</v>
      </c>
      <c r="D84" s="17">
        <v>1140</v>
      </c>
      <c r="E84" s="17">
        <v>14400</v>
      </c>
      <c r="F84" s="18">
        <v>0.07916666666666666</v>
      </c>
      <c r="G84" s="19">
        <v>8</v>
      </c>
      <c r="H84" s="19">
        <v>30</v>
      </c>
      <c r="W84" s="44"/>
      <c r="X84" s="46"/>
      <c r="Y84" s="45"/>
      <c r="Z84" s="45"/>
      <c r="AA84" s="45"/>
      <c r="AB84" s="45"/>
      <c r="AC84" s="45"/>
      <c r="AD84" s="45"/>
      <c r="AE84" s="38"/>
    </row>
    <row r="85" spans="1:31" ht="15">
      <c r="A85" s="40" t="s">
        <v>287</v>
      </c>
      <c r="B85" s="41" t="s">
        <v>288</v>
      </c>
      <c r="C85" s="17">
        <v>13680</v>
      </c>
      <c r="D85" s="17">
        <v>1140</v>
      </c>
      <c r="E85" s="17">
        <v>14400</v>
      </c>
      <c r="F85" s="18">
        <v>0.07916666666666666</v>
      </c>
      <c r="G85" s="19">
        <v>8</v>
      </c>
      <c r="H85" s="19">
        <v>30</v>
      </c>
      <c r="W85" s="44"/>
      <c r="X85" s="46"/>
      <c r="Y85" s="45"/>
      <c r="Z85" s="45"/>
      <c r="AA85" s="45"/>
      <c r="AB85" s="45"/>
      <c r="AC85" s="45"/>
      <c r="AD85" s="45"/>
      <c r="AE85" s="38"/>
    </row>
    <row r="86" spans="1:31" ht="15">
      <c r="A86" s="40" t="s">
        <v>289</v>
      </c>
      <c r="B86" s="41" t="s">
        <v>290</v>
      </c>
      <c r="C86" s="17">
        <v>16798.8</v>
      </c>
      <c r="D86" s="17">
        <v>1399.8999999999999</v>
      </c>
      <c r="E86" s="17">
        <v>14400</v>
      </c>
      <c r="F86" s="18">
        <v>0.09721527777777776</v>
      </c>
      <c r="G86" s="19">
        <v>8</v>
      </c>
      <c r="H86" s="19">
        <v>30</v>
      </c>
      <c r="W86" s="44"/>
      <c r="X86" s="46"/>
      <c r="Y86" s="45"/>
      <c r="Z86" s="45"/>
      <c r="AA86" s="45"/>
      <c r="AB86" s="45"/>
      <c r="AC86" s="45"/>
      <c r="AD86" s="45"/>
      <c r="AE86" s="38"/>
    </row>
    <row r="87" spans="1:31" ht="15">
      <c r="A87" s="40" t="s">
        <v>291</v>
      </c>
      <c r="B87" s="41" t="s">
        <v>292</v>
      </c>
      <c r="C87" s="17">
        <v>40198.8</v>
      </c>
      <c r="D87" s="17">
        <v>3349.9</v>
      </c>
      <c r="E87" s="17">
        <v>14400</v>
      </c>
      <c r="F87" s="18">
        <v>0.23263194444444446</v>
      </c>
      <c r="G87" s="19">
        <v>8</v>
      </c>
      <c r="H87" s="19">
        <v>30</v>
      </c>
      <c r="W87" s="44"/>
      <c r="X87" s="46"/>
      <c r="Y87" s="45"/>
      <c r="Z87" s="45"/>
      <c r="AA87" s="45"/>
      <c r="AB87" s="45"/>
      <c r="AC87" s="45"/>
      <c r="AD87" s="45"/>
      <c r="AE87" s="38"/>
    </row>
    <row r="88" spans="1:31" ht="15">
      <c r="A88" s="40" t="s">
        <v>293</v>
      </c>
      <c r="B88" s="41" t="s">
        <v>294</v>
      </c>
      <c r="C88" s="17">
        <v>31798.8</v>
      </c>
      <c r="D88" s="17">
        <v>2649.9</v>
      </c>
      <c r="E88" s="17">
        <v>14400</v>
      </c>
      <c r="F88" s="18">
        <v>0.18402083333333333</v>
      </c>
      <c r="G88" s="19">
        <v>8</v>
      </c>
      <c r="H88" s="19">
        <v>30</v>
      </c>
      <c r="W88" s="44"/>
      <c r="X88" s="46"/>
      <c r="Y88" s="45"/>
      <c r="Z88" s="45"/>
      <c r="AA88" s="45"/>
      <c r="AB88" s="45"/>
      <c r="AC88" s="45"/>
      <c r="AD88" s="45"/>
      <c r="AE88" s="38"/>
    </row>
    <row r="89" spans="1:31" ht="15">
      <c r="A89" s="40" t="s">
        <v>295</v>
      </c>
      <c r="B89" s="41" t="s">
        <v>296</v>
      </c>
      <c r="C89" s="17">
        <v>13680</v>
      </c>
      <c r="D89" s="17">
        <v>1140</v>
      </c>
      <c r="E89" s="17">
        <v>14400</v>
      </c>
      <c r="F89" s="18">
        <v>0.07916666666666666</v>
      </c>
      <c r="G89" s="19">
        <v>8</v>
      </c>
      <c r="H89" s="19">
        <v>30</v>
      </c>
      <c r="W89" s="44"/>
      <c r="X89" s="46"/>
      <c r="Y89" s="45"/>
      <c r="Z89" s="45"/>
      <c r="AA89" s="45"/>
      <c r="AB89" s="45"/>
      <c r="AC89" s="45"/>
      <c r="AD89" s="45"/>
      <c r="AE89" s="38"/>
    </row>
    <row r="90" spans="1:31" ht="15">
      <c r="A90" s="40" t="s">
        <v>297</v>
      </c>
      <c r="B90" s="41" t="s">
        <v>298</v>
      </c>
      <c r="C90" s="17">
        <v>54598.8</v>
      </c>
      <c r="D90" s="17">
        <v>4549.900000000001</v>
      </c>
      <c r="E90" s="17">
        <v>14400</v>
      </c>
      <c r="F90" s="18">
        <v>0.31596527777777783</v>
      </c>
      <c r="G90" s="19">
        <v>8</v>
      </c>
      <c r="H90" s="19">
        <v>30</v>
      </c>
      <c r="W90" s="44"/>
      <c r="X90" s="46"/>
      <c r="Y90" s="45"/>
      <c r="Z90" s="45"/>
      <c r="AA90" s="45"/>
      <c r="AB90" s="45"/>
      <c r="AC90" s="45"/>
      <c r="AD90" s="45"/>
      <c r="AE90" s="38"/>
    </row>
    <row r="91" spans="1:31" ht="15">
      <c r="A91" s="40" t="s">
        <v>299</v>
      </c>
      <c r="B91" s="41" t="s">
        <v>300</v>
      </c>
      <c r="C91" s="17">
        <v>13480</v>
      </c>
      <c r="D91" s="17">
        <v>1123.3333333333333</v>
      </c>
      <c r="E91" s="17">
        <v>14400</v>
      </c>
      <c r="F91" s="18">
        <v>0.07800925925925925</v>
      </c>
      <c r="G91" s="19">
        <v>8</v>
      </c>
      <c r="H91" s="19">
        <v>30</v>
      </c>
      <c r="W91" s="44"/>
      <c r="X91" s="46"/>
      <c r="Y91" s="45"/>
      <c r="Z91" s="45"/>
      <c r="AA91" s="45"/>
      <c r="AB91" s="45"/>
      <c r="AC91" s="45"/>
      <c r="AD91" s="45"/>
      <c r="AE91" s="38"/>
    </row>
    <row r="92" spans="1:31" ht="15">
      <c r="A92" s="40" t="s">
        <v>301</v>
      </c>
      <c r="B92" s="41" t="s">
        <v>302</v>
      </c>
      <c r="C92" s="17">
        <v>20398.8</v>
      </c>
      <c r="D92" s="17">
        <v>1699.8999999999999</v>
      </c>
      <c r="E92" s="17">
        <v>14400</v>
      </c>
      <c r="F92" s="18">
        <v>0.1180486111111111</v>
      </c>
      <c r="G92" s="19">
        <v>8</v>
      </c>
      <c r="H92" s="19">
        <v>30</v>
      </c>
      <c r="W92" s="44"/>
      <c r="X92" s="46"/>
      <c r="Y92" s="45"/>
      <c r="Z92" s="45"/>
      <c r="AA92" s="45"/>
      <c r="AB92" s="45"/>
      <c r="AC92" s="45"/>
      <c r="AD92" s="45"/>
      <c r="AE92" s="38"/>
    </row>
    <row r="93" spans="1:31" ht="15">
      <c r="A93" s="40" t="s">
        <v>303</v>
      </c>
      <c r="B93" s="41" t="s">
        <v>304</v>
      </c>
      <c r="C93" s="17">
        <v>13680</v>
      </c>
      <c r="D93" s="17">
        <v>1140</v>
      </c>
      <c r="E93" s="17">
        <v>14400</v>
      </c>
      <c r="F93" s="18">
        <v>0.07916666666666666</v>
      </c>
      <c r="G93" s="19">
        <v>8</v>
      </c>
      <c r="H93" s="19">
        <v>30</v>
      </c>
      <c r="W93" s="44"/>
      <c r="X93" s="46"/>
      <c r="Y93" s="45"/>
      <c r="Z93" s="45"/>
      <c r="AA93" s="45"/>
      <c r="AB93" s="45"/>
      <c r="AC93" s="45"/>
      <c r="AD93" s="45"/>
      <c r="AE93" s="38"/>
    </row>
    <row r="94" spans="1:31" ht="15">
      <c r="A94" s="40" t="s">
        <v>305</v>
      </c>
      <c r="B94" s="41" t="s">
        <v>306</v>
      </c>
      <c r="C94" s="17">
        <v>13680</v>
      </c>
      <c r="D94" s="17">
        <v>1140</v>
      </c>
      <c r="E94" s="17">
        <v>14400</v>
      </c>
      <c r="F94" s="18">
        <v>0.07916666666666666</v>
      </c>
      <c r="G94" s="19">
        <v>8</v>
      </c>
      <c r="H94" s="19">
        <v>30</v>
      </c>
      <c r="W94" s="44"/>
      <c r="X94" s="46"/>
      <c r="Y94" s="45"/>
      <c r="Z94" s="45"/>
      <c r="AA94" s="45"/>
      <c r="AB94" s="45"/>
      <c r="AC94" s="45"/>
      <c r="AD94" s="45"/>
      <c r="AE94" s="38"/>
    </row>
    <row r="95" spans="1:31" ht="15">
      <c r="A95" s="40" t="s">
        <v>307</v>
      </c>
      <c r="B95" s="41" t="s">
        <v>308</v>
      </c>
      <c r="C95" s="17">
        <v>13680</v>
      </c>
      <c r="D95" s="17">
        <v>1140</v>
      </c>
      <c r="E95" s="17">
        <v>14400</v>
      </c>
      <c r="F95" s="18">
        <v>0.07916666666666666</v>
      </c>
      <c r="G95" s="19">
        <v>8</v>
      </c>
      <c r="H95" s="19">
        <v>30</v>
      </c>
      <c r="W95" s="44"/>
      <c r="X95" s="46"/>
      <c r="Y95" s="45"/>
      <c r="Z95" s="45"/>
      <c r="AA95" s="45"/>
      <c r="AB95" s="45"/>
      <c r="AC95" s="45"/>
      <c r="AD95" s="45"/>
      <c r="AE95" s="38"/>
    </row>
    <row r="96" spans="1:31" ht="15">
      <c r="A96" s="40" t="s">
        <v>309</v>
      </c>
      <c r="B96" s="41" t="s">
        <v>310</v>
      </c>
      <c r="C96" s="17">
        <v>13680</v>
      </c>
      <c r="D96" s="17">
        <v>1140</v>
      </c>
      <c r="E96" s="17">
        <v>14400</v>
      </c>
      <c r="F96" s="18">
        <v>0.07916666666666666</v>
      </c>
      <c r="G96" s="19">
        <v>8</v>
      </c>
      <c r="H96" s="19">
        <v>30</v>
      </c>
      <c r="W96" s="44"/>
      <c r="X96" s="46"/>
      <c r="Y96" s="45"/>
      <c r="Z96" s="45"/>
      <c r="AA96" s="45"/>
      <c r="AB96" s="45"/>
      <c r="AC96" s="45"/>
      <c r="AD96" s="45"/>
      <c r="AE96" s="38"/>
    </row>
    <row r="97" spans="1:31" ht="15">
      <c r="A97" s="40" t="s">
        <v>311</v>
      </c>
      <c r="B97" s="41" t="s">
        <v>312</v>
      </c>
      <c r="C97" s="17">
        <v>25798.8</v>
      </c>
      <c r="D97" s="17">
        <v>2149.9</v>
      </c>
      <c r="E97" s="17">
        <v>14400</v>
      </c>
      <c r="F97" s="18">
        <v>0.14929861111111112</v>
      </c>
      <c r="G97" s="19">
        <v>8</v>
      </c>
      <c r="H97" s="19">
        <v>30</v>
      </c>
      <c r="W97" s="44"/>
      <c r="X97" s="46"/>
      <c r="Y97" s="45"/>
      <c r="Z97" s="45"/>
      <c r="AA97" s="45"/>
      <c r="AB97" s="45"/>
      <c r="AC97" s="45"/>
      <c r="AD97" s="45"/>
      <c r="AE97" s="38"/>
    </row>
    <row r="98" spans="1:31" ht="15">
      <c r="A98" s="40" t="s">
        <v>313</v>
      </c>
      <c r="B98" s="41" t="s">
        <v>314</v>
      </c>
      <c r="C98" s="17">
        <v>25798.8</v>
      </c>
      <c r="D98" s="17">
        <v>2149.9</v>
      </c>
      <c r="E98" s="17">
        <v>14400</v>
      </c>
      <c r="F98" s="18">
        <v>0.14929861111111112</v>
      </c>
      <c r="G98" s="19">
        <v>8</v>
      </c>
      <c r="H98" s="19">
        <v>30</v>
      </c>
      <c r="W98" s="44"/>
      <c r="X98" s="46"/>
      <c r="Y98" s="45"/>
      <c r="Z98" s="45"/>
      <c r="AA98" s="45"/>
      <c r="AB98" s="45"/>
      <c r="AC98" s="45"/>
      <c r="AD98" s="45"/>
      <c r="AE98" s="38"/>
    </row>
    <row r="99" spans="1:31" ht="15">
      <c r="A99" s="40" t="s">
        <v>315</v>
      </c>
      <c r="B99" s="41" t="s">
        <v>316</v>
      </c>
      <c r="C99" s="17">
        <v>54598.8</v>
      </c>
      <c r="D99" s="17">
        <v>4549.900000000001</v>
      </c>
      <c r="E99" s="17">
        <v>14400</v>
      </c>
      <c r="F99" s="18">
        <v>0.31596527777777783</v>
      </c>
      <c r="G99" s="19">
        <v>8</v>
      </c>
      <c r="H99" s="19">
        <v>30</v>
      </c>
      <c r="W99" s="44"/>
      <c r="X99" s="46"/>
      <c r="Y99" s="45"/>
      <c r="Z99" s="45"/>
      <c r="AA99" s="45"/>
      <c r="AB99" s="45"/>
      <c r="AC99" s="45"/>
      <c r="AD99" s="45"/>
      <c r="AE99" s="38"/>
    </row>
    <row r="100" spans="1:31" ht="15">
      <c r="A100" s="40" t="s">
        <v>317</v>
      </c>
      <c r="B100" s="41" t="s">
        <v>318</v>
      </c>
      <c r="C100" s="17">
        <v>23198.8</v>
      </c>
      <c r="D100" s="17">
        <v>1933.2333333333333</v>
      </c>
      <c r="E100" s="17">
        <v>14400</v>
      </c>
      <c r="F100" s="18">
        <v>0.1342523148148148</v>
      </c>
      <c r="G100" s="19">
        <v>8</v>
      </c>
      <c r="H100" s="19">
        <v>30</v>
      </c>
      <c r="W100" s="44"/>
      <c r="X100" s="46"/>
      <c r="Y100" s="45"/>
      <c r="Z100" s="45"/>
      <c r="AA100" s="45"/>
      <c r="AB100" s="45"/>
      <c r="AC100" s="45"/>
      <c r="AD100" s="45"/>
      <c r="AE100" s="38"/>
    </row>
    <row r="101" spans="1:31" ht="15">
      <c r="A101" s="40" t="s">
        <v>319</v>
      </c>
      <c r="B101" s="41" t="s">
        <v>320</v>
      </c>
      <c r="C101" s="17">
        <v>54598.8</v>
      </c>
      <c r="D101" s="17">
        <v>4549.900000000001</v>
      </c>
      <c r="E101" s="17">
        <v>14400</v>
      </c>
      <c r="F101" s="18">
        <v>0.31596527777777783</v>
      </c>
      <c r="G101" s="19">
        <v>8</v>
      </c>
      <c r="H101" s="19">
        <v>30</v>
      </c>
      <c r="W101" s="44"/>
      <c r="X101" s="46"/>
      <c r="Y101" s="45"/>
      <c r="Z101" s="45"/>
      <c r="AA101" s="45"/>
      <c r="AB101" s="45"/>
      <c r="AC101" s="45"/>
      <c r="AD101" s="45"/>
      <c r="AE101" s="38"/>
    </row>
    <row r="102" spans="1:31" ht="15">
      <c r="A102" s="40" t="s">
        <v>321</v>
      </c>
      <c r="B102" s="41" t="s">
        <v>322</v>
      </c>
      <c r="C102" s="17">
        <v>19798.8</v>
      </c>
      <c r="D102" s="17">
        <v>1649.8999999999999</v>
      </c>
      <c r="E102" s="17">
        <v>14400</v>
      </c>
      <c r="F102" s="18">
        <v>0.11457638888888888</v>
      </c>
      <c r="G102" s="19">
        <v>8</v>
      </c>
      <c r="H102" s="19">
        <v>30</v>
      </c>
      <c r="W102" s="44"/>
      <c r="X102" s="46"/>
      <c r="Y102" s="45"/>
      <c r="Z102" s="45"/>
      <c r="AA102" s="45"/>
      <c r="AB102" s="45"/>
      <c r="AC102" s="45"/>
      <c r="AD102" s="45"/>
      <c r="AE102" s="38"/>
    </row>
    <row r="103" spans="1:31" ht="15">
      <c r="A103" s="40" t="s">
        <v>323</v>
      </c>
      <c r="B103" s="41" t="s">
        <v>324</v>
      </c>
      <c r="C103" s="17">
        <v>73198.8</v>
      </c>
      <c r="D103" s="17">
        <v>6099.900000000001</v>
      </c>
      <c r="E103" s="17">
        <v>14400</v>
      </c>
      <c r="F103" s="18">
        <v>0.4236041666666667</v>
      </c>
      <c r="G103" s="19">
        <v>8</v>
      </c>
      <c r="H103" s="19">
        <v>30</v>
      </c>
      <c r="W103" s="44"/>
      <c r="X103" s="46"/>
      <c r="Y103" s="45"/>
      <c r="Z103" s="45"/>
      <c r="AA103" s="45"/>
      <c r="AB103" s="45"/>
      <c r="AC103" s="45"/>
      <c r="AD103" s="45"/>
      <c r="AE103" s="38"/>
    </row>
    <row r="104" spans="1:31" ht="15">
      <c r="A104" s="40" t="s">
        <v>325</v>
      </c>
      <c r="B104" s="41" t="s">
        <v>326</v>
      </c>
      <c r="C104" s="17">
        <v>41998.8</v>
      </c>
      <c r="D104" s="17">
        <v>3499.9</v>
      </c>
      <c r="E104" s="17">
        <v>14400</v>
      </c>
      <c r="F104" s="18">
        <v>0.24304861111111112</v>
      </c>
      <c r="G104" s="19">
        <v>8</v>
      </c>
      <c r="H104" s="19">
        <v>30</v>
      </c>
      <c r="W104" s="44"/>
      <c r="X104" s="46"/>
      <c r="Y104" s="45"/>
      <c r="Z104" s="45"/>
      <c r="AA104" s="45"/>
      <c r="AB104" s="45"/>
      <c r="AC104" s="45"/>
      <c r="AD104" s="45"/>
      <c r="AE104" s="38"/>
    </row>
    <row r="105" spans="1:31" ht="15">
      <c r="A105" s="61"/>
      <c r="B105" s="61"/>
      <c r="C105" s="62"/>
      <c r="W105" s="44"/>
      <c r="X105" s="46"/>
      <c r="Y105" s="45"/>
      <c r="Z105" s="45"/>
      <c r="AA105" s="45"/>
      <c r="AB105" s="45"/>
      <c r="AC105" s="45"/>
      <c r="AD105" s="45"/>
      <c r="AE105" s="38"/>
    </row>
    <row r="106" spans="1:3" ht="15.75" thickBot="1">
      <c r="A106" s="61"/>
      <c r="B106" s="61"/>
      <c r="C106" s="62"/>
    </row>
    <row r="107" spans="1:37" ht="15.75" thickBot="1">
      <c r="A107" s="61"/>
      <c r="B107" s="61"/>
      <c r="C107" s="62"/>
      <c r="W107" s="25"/>
      <c r="Y107" s="339" t="s">
        <v>327</v>
      </c>
      <c r="Z107" s="340"/>
      <c r="AA107" s="340"/>
      <c r="AB107" s="340"/>
      <c r="AC107" s="340"/>
      <c r="AD107" s="340"/>
      <c r="AE107" s="340"/>
      <c r="AF107" s="340"/>
      <c r="AG107" s="340"/>
      <c r="AH107" s="340"/>
      <c r="AI107" s="340"/>
      <c r="AJ107" s="340"/>
      <c r="AK107" s="341"/>
    </row>
    <row r="108" spans="1:37" ht="15.75" thickBot="1">
      <c r="A108" s="61"/>
      <c r="B108" s="61"/>
      <c r="C108" s="62"/>
      <c r="W108" s="63"/>
      <c r="Y108" s="64" t="s">
        <v>328</v>
      </c>
      <c r="Z108" s="65" t="s">
        <v>329</v>
      </c>
      <c r="AA108" s="66" t="s">
        <v>330</v>
      </c>
      <c r="AB108" s="67" t="s">
        <v>331</v>
      </c>
      <c r="AC108" s="68" t="s">
        <v>332</v>
      </c>
      <c r="AD108" s="69" t="s">
        <v>330</v>
      </c>
      <c r="AE108" s="70" t="s">
        <v>331</v>
      </c>
      <c r="AF108" s="71" t="s">
        <v>333</v>
      </c>
      <c r="AG108" s="72" t="s">
        <v>330</v>
      </c>
      <c r="AH108" s="73" t="s">
        <v>331</v>
      </c>
      <c r="AI108" s="74" t="s">
        <v>334</v>
      </c>
      <c r="AJ108" s="75" t="s">
        <v>330</v>
      </c>
      <c r="AK108" s="76" t="s">
        <v>335</v>
      </c>
    </row>
    <row r="109" spans="1:38" ht="15">
      <c r="A109" s="61"/>
      <c r="B109" s="61"/>
      <c r="C109" s="62"/>
      <c r="U109">
        <v>6</v>
      </c>
      <c r="V109" t="s">
        <v>336</v>
      </c>
      <c r="W109" s="336" t="s">
        <v>337</v>
      </c>
      <c r="X109" s="77" t="s">
        <v>8</v>
      </c>
      <c r="Y109" s="78">
        <f aca="true" t="shared" si="14" ref="Y109:Y115">U109*$Y$126</f>
        <v>12</v>
      </c>
      <c r="Z109" s="79">
        <f>$U$109*Z126</f>
        <v>6</v>
      </c>
      <c r="AA109" s="80">
        <f>$U$109*AA$126</f>
        <v>6</v>
      </c>
      <c r="AB109" s="81">
        <f aca="true" t="shared" si="15" ref="AB109:AK109">$U$109*AB$126</f>
        <v>6</v>
      </c>
      <c r="AC109" s="82">
        <f t="shared" si="15"/>
        <v>72</v>
      </c>
      <c r="AD109" s="83">
        <f t="shared" si="15"/>
        <v>6</v>
      </c>
      <c r="AE109" s="84">
        <f t="shared" si="15"/>
        <v>6</v>
      </c>
      <c r="AF109" s="85">
        <f>$U$109*AF$126</f>
        <v>42</v>
      </c>
      <c r="AG109" s="86">
        <f>$U$109*AG$126</f>
        <v>6</v>
      </c>
      <c r="AH109" s="87">
        <f t="shared" si="15"/>
        <v>6</v>
      </c>
      <c r="AI109" s="88">
        <f>$U$109*AI$126</f>
        <v>12</v>
      </c>
      <c r="AJ109" s="80">
        <f>$U$109*AJ$126</f>
        <v>6</v>
      </c>
      <c r="AK109" s="82">
        <f t="shared" si="15"/>
        <v>6</v>
      </c>
      <c r="AL109" s="89">
        <f>SUM(Y109:AK109)</f>
        <v>192</v>
      </c>
    </row>
    <row r="110" spans="1:37" ht="15">
      <c r="A110" s="61"/>
      <c r="B110" s="61"/>
      <c r="C110" s="62"/>
      <c r="U110">
        <v>6</v>
      </c>
      <c r="V110" t="s">
        <v>338</v>
      </c>
      <c r="W110" s="337"/>
      <c r="X110" s="90" t="s">
        <v>10</v>
      </c>
      <c r="Y110" s="91">
        <f t="shared" si="14"/>
        <v>12</v>
      </c>
      <c r="Z110" s="92">
        <f>U110*Z126</f>
        <v>6</v>
      </c>
      <c r="AA110" s="93">
        <f>$U110*AA$126</f>
        <v>6</v>
      </c>
      <c r="AB110" s="94">
        <f aca="true" t="shared" si="16" ref="AB110:AK113">$U110*AB$126</f>
        <v>6</v>
      </c>
      <c r="AC110" s="95">
        <f t="shared" si="16"/>
        <v>72</v>
      </c>
      <c r="AD110" s="96">
        <f t="shared" si="16"/>
        <v>6</v>
      </c>
      <c r="AE110" s="97">
        <f t="shared" si="16"/>
        <v>6</v>
      </c>
      <c r="AF110" s="98">
        <f>$U110*AF$126</f>
        <v>42</v>
      </c>
      <c r="AG110" s="99">
        <f>$U110*AG$126</f>
        <v>6</v>
      </c>
      <c r="AH110" s="100">
        <f>$U110*AH$126</f>
        <v>6</v>
      </c>
      <c r="AI110" s="101">
        <f>$U110*AI$126</f>
        <v>12</v>
      </c>
      <c r="AJ110" s="93">
        <f>$U110*AJ$126</f>
        <v>6</v>
      </c>
      <c r="AK110" s="95">
        <f t="shared" si="16"/>
        <v>6</v>
      </c>
    </row>
    <row r="111" spans="1:37" ht="15">
      <c r="A111" s="61"/>
      <c r="B111" s="61"/>
      <c r="C111" s="62"/>
      <c r="U111">
        <v>2</v>
      </c>
      <c r="V111" t="s">
        <v>82</v>
      </c>
      <c r="W111" s="337"/>
      <c r="X111" s="90" t="s">
        <v>11</v>
      </c>
      <c r="Y111" s="91">
        <f t="shared" si="14"/>
        <v>4</v>
      </c>
      <c r="Z111" s="92">
        <f>U111*Z126</f>
        <v>2</v>
      </c>
      <c r="AA111" s="93">
        <f>$U111*AA$126</f>
        <v>2</v>
      </c>
      <c r="AB111" s="94">
        <f t="shared" si="16"/>
        <v>2</v>
      </c>
      <c r="AC111" s="95">
        <f t="shared" si="16"/>
        <v>24</v>
      </c>
      <c r="AD111" s="96">
        <f t="shared" si="16"/>
        <v>2</v>
      </c>
      <c r="AE111" s="97">
        <f t="shared" si="16"/>
        <v>2</v>
      </c>
      <c r="AF111" s="98">
        <f>$U111*AF$126</f>
        <v>14</v>
      </c>
      <c r="AG111" s="99">
        <f t="shared" si="16"/>
        <v>2</v>
      </c>
      <c r="AH111" s="100">
        <f t="shared" si="16"/>
        <v>2</v>
      </c>
      <c r="AI111" s="101">
        <f t="shared" si="16"/>
        <v>4</v>
      </c>
      <c r="AJ111" s="93">
        <f t="shared" si="16"/>
        <v>2</v>
      </c>
      <c r="AK111" s="95">
        <f t="shared" si="16"/>
        <v>2</v>
      </c>
    </row>
    <row r="112" spans="1:37" ht="15">
      <c r="A112" s="102" t="s">
        <v>339</v>
      </c>
      <c r="B112" s="102" t="s">
        <v>30</v>
      </c>
      <c r="C112" s="62"/>
      <c r="U112">
        <v>6</v>
      </c>
      <c r="V112" t="s">
        <v>93</v>
      </c>
      <c r="W112" s="337"/>
      <c r="X112" s="90" t="s">
        <v>13</v>
      </c>
      <c r="Y112" s="91">
        <f t="shared" si="14"/>
        <v>12</v>
      </c>
      <c r="Z112" s="92">
        <f>U112*1</f>
        <v>6</v>
      </c>
      <c r="AA112" s="93">
        <f>$U112*AA$126</f>
        <v>6</v>
      </c>
      <c r="AB112" s="94">
        <f t="shared" si="16"/>
        <v>6</v>
      </c>
      <c r="AC112" s="95">
        <f t="shared" si="16"/>
        <v>72</v>
      </c>
      <c r="AD112" s="96">
        <f t="shared" si="16"/>
        <v>6</v>
      </c>
      <c r="AE112" s="97">
        <f t="shared" si="16"/>
        <v>6</v>
      </c>
      <c r="AF112" s="98">
        <f>$U112*AF$126</f>
        <v>42</v>
      </c>
      <c r="AG112" s="99">
        <f t="shared" si="16"/>
        <v>6</v>
      </c>
      <c r="AH112" s="100">
        <f t="shared" si="16"/>
        <v>6</v>
      </c>
      <c r="AI112" s="101">
        <f t="shared" si="16"/>
        <v>12</v>
      </c>
      <c r="AJ112" s="93">
        <f t="shared" si="16"/>
        <v>6</v>
      </c>
      <c r="AK112" s="95">
        <f t="shared" si="16"/>
        <v>6</v>
      </c>
    </row>
    <row r="113" spans="1:37" ht="15">
      <c r="A113" s="347" t="s">
        <v>340</v>
      </c>
      <c r="B113" s="347"/>
      <c r="U113">
        <v>2000</v>
      </c>
      <c r="V113" t="s">
        <v>99</v>
      </c>
      <c r="W113" s="337"/>
      <c r="X113" s="90" t="s">
        <v>14</v>
      </c>
      <c r="Y113" s="91">
        <f t="shared" si="14"/>
        <v>4000</v>
      </c>
      <c r="Z113" s="92">
        <f>U113*$Z$126</f>
        <v>2000</v>
      </c>
      <c r="AA113" s="93">
        <f>$U113*AA$126</f>
        <v>2000</v>
      </c>
      <c r="AB113" s="94">
        <f t="shared" si="16"/>
        <v>2000</v>
      </c>
      <c r="AC113" s="95">
        <f t="shared" si="16"/>
        <v>24000</v>
      </c>
      <c r="AD113" s="96">
        <f>$U113*AD$126</f>
        <v>2000</v>
      </c>
      <c r="AE113" s="97">
        <f t="shared" si="16"/>
        <v>2000</v>
      </c>
      <c r="AF113" s="98">
        <f>$U113*AF$126</f>
        <v>14000</v>
      </c>
      <c r="AG113" s="99">
        <f t="shared" si="16"/>
        <v>2000</v>
      </c>
      <c r="AH113" s="100">
        <f t="shared" si="16"/>
        <v>2000</v>
      </c>
      <c r="AI113" s="101">
        <f t="shared" si="16"/>
        <v>4000</v>
      </c>
      <c r="AJ113" s="93">
        <f t="shared" si="16"/>
        <v>2000</v>
      </c>
      <c r="AK113" s="95">
        <f t="shared" si="16"/>
        <v>2000</v>
      </c>
    </row>
    <row r="114" spans="1:37" ht="15">
      <c r="A114" s="345" t="s">
        <v>341</v>
      </c>
      <c r="B114" s="102" t="s">
        <v>43</v>
      </c>
      <c r="U114">
        <v>1</v>
      </c>
      <c r="V114" t="s">
        <v>90</v>
      </c>
      <c r="W114" s="337"/>
      <c r="X114" s="90" t="s">
        <v>102</v>
      </c>
      <c r="Y114" s="91">
        <f t="shared" si="14"/>
        <v>2</v>
      </c>
      <c r="Z114" s="92">
        <f>U114*0</f>
        <v>0</v>
      </c>
      <c r="AA114" s="93">
        <f>$U$114*0</f>
        <v>0</v>
      </c>
      <c r="AB114" s="94">
        <f>$U114*AB$126</f>
        <v>1</v>
      </c>
      <c r="AC114" s="95">
        <f>$U114*1</f>
        <v>1</v>
      </c>
      <c r="AD114" s="96">
        <f>$U$114*0</f>
        <v>0</v>
      </c>
      <c r="AE114" s="97">
        <f>$U114*AE$126</f>
        <v>1</v>
      </c>
      <c r="AF114" s="98">
        <f>$U114*1</f>
        <v>1</v>
      </c>
      <c r="AG114" s="99">
        <f>$U$114*0</f>
        <v>0</v>
      </c>
      <c r="AH114" s="100">
        <f>$U114*AH$126</f>
        <v>1</v>
      </c>
      <c r="AI114" s="101">
        <f>$U114*1</f>
        <v>1</v>
      </c>
      <c r="AJ114" s="93">
        <f>$U$114*0</f>
        <v>0</v>
      </c>
      <c r="AK114" s="95">
        <f>$U114*1</f>
        <v>1</v>
      </c>
    </row>
    <row r="115" spans="1:37" ht="15">
      <c r="A115" s="345"/>
      <c r="B115" s="102" t="s">
        <v>46</v>
      </c>
      <c r="U115">
        <v>1</v>
      </c>
      <c r="V115" t="s">
        <v>103</v>
      </c>
      <c r="W115" s="337"/>
      <c r="X115" s="90" t="s">
        <v>15</v>
      </c>
      <c r="Y115" s="91">
        <f t="shared" si="14"/>
        <v>2</v>
      </c>
      <c r="Z115" s="92">
        <f>U115*0</f>
        <v>0</v>
      </c>
      <c r="AA115" s="93">
        <f>$U$115*0</f>
        <v>0</v>
      </c>
      <c r="AB115" s="94">
        <f>$U115*AB$126</f>
        <v>1</v>
      </c>
      <c r="AC115" s="95">
        <f>$U115*1</f>
        <v>1</v>
      </c>
      <c r="AD115" s="96">
        <f>$U$115*0</f>
        <v>0</v>
      </c>
      <c r="AE115" s="97">
        <f>$U115*AE$126</f>
        <v>1</v>
      </c>
      <c r="AF115" s="98">
        <f>$U115*1</f>
        <v>1</v>
      </c>
      <c r="AG115" s="99">
        <f>$U$115*0</f>
        <v>0</v>
      </c>
      <c r="AH115" s="100">
        <f>$U115*AH$126</f>
        <v>1</v>
      </c>
      <c r="AI115" s="101">
        <f>$U115*1</f>
        <v>1</v>
      </c>
      <c r="AJ115" s="93">
        <f>$U$115*0</f>
        <v>0</v>
      </c>
      <c r="AK115" s="95">
        <f>$U115*1</f>
        <v>1</v>
      </c>
    </row>
    <row r="116" spans="1:37" ht="15">
      <c r="A116" s="345" t="s">
        <v>342</v>
      </c>
      <c r="B116" s="102" t="s">
        <v>49</v>
      </c>
      <c r="U116">
        <v>12</v>
      </c>
      <c r="V116" t="s">
        <v>343</v>
      </c>
      <c r="W116" s="337"/>
      <c r="X116" s="90" t="s">
        <v>16</v>
      </c>
      <c r="Y116" s="91">
        <f>U116*Y120</f>
        <v>12</v>
      </c>
      <c r="Z116" s="92">
        <f>U116*0</f>
        <v>0</v>
      </c>
      <c r="AA116" s="93">
        <f>$U$116*0</f>
        <v>0</v>
      </c>
      <c r="AB116" s="94">
        <f>$U116*0</f>
        <v>0</v>
      </c>
      <c r="AC116" s="95">
        <f>$U116*AC120</f>
        <v>12</v>
      </c>
      <c r="AD116" s="96">
        <f>$U$116*0</f>
        <v>0</v>
      </c>
      <c r="AE116" s="97">
        <f>$U116*0</f>
        <v>0</v>
      </c>
      <c r="AF116" s="98">
        <f>$U116*AF120</f>
        <v>12</v>
      </c>
      <c r="AG116" s="99">
        <f>$U$116*0</f>
        <v>0</v>
      </c>
      <c r="AH116" s="100">
        <f>$U116*0</f>
        <v>0</v>
      </c>
      <c r="AI116" s="101">
        <f>$U116*AI120</f>
        <v>12</v>
      </c>
      <c r="AJ116" s="93">
        <f>$U$116*0</f>
        <v>0</v>
      </c>
      <c r="AK116" s="95">
        <f>$U116*AK120</f>
        <v>0</v>
      </c>
    </row>
    <row r="117" spans="1:37" ht="15">
      <c r="A117" s="345"/>
      <c r="B117" s="102" t="s">
        <v>52</v>
      </c>
      <c r="U117">
        <v>1</v>
      </c>
      <c r="V117" t="s">
        <v>344</v>
      </c>
      <c r="W117" s="337"/>
      <c r="X117" s="90" t="s">
        <v>17</v>
      </c>
      <c r="Y117" s="91">
        <f>U117*$Y$126</f>
        <v>2</v>
      </c>
      <c r="Z117" s="92">
        <f>U117*Z$126</f>
        <v>1</v>
      </c>
      <c r="AA117" s="93">
        <f aca="true" t="shared" si="17" ref="AA117:AB119">$U117*AA$126</f>
        <v>1</v>
      </c>
      <c r="AB117" s="94">
        <f t="shared" si="17"/>
        <v>1</v>
      </c>
      <c r="AC117" s="95">
        <f>$U117*1</f>
        <v>1</v>
      </c>
      <c r="AD117" s="96">
        <f aca="true" t="shared" si="18" ref="AD117:AE119">$U117*AD$126</f>
        <v>1</v>
      </c>
      <c r="AE117" s="97">
        <f t="shared" si="18"/>
        <v>1</v>
      </c>
      <c r="AF117" s="98">
        <f>$U117*1</f>
        <v>1</v>
      </c>
      <c r="AG117" s="99">
        <f aca="true" t="shared" si="19" ref="AG117:AH119">$U117*AG$126</f>
        <v>1</v>
      </c>
      <c r="AH117" s="100">
        <f t="shared" si="19"/>
        <v>1</v>
      </c>
      <c r="AI117" s="101">
        <f>$U117*1</f>
        <v>1</v>
      </c>
      <c r="AJ117" s="93">
        <f>$U117*AJ$126</f>
        <v>1</v>
      </c>
      <c r="AK117" s="95">
        <f>$U117*1</f>
        <v>1</v>
      </c>
    </row>
    <row r="118" spans="1:37" ht="15">
      <c r="A118" s="345"/>
      <c r="B118" s="102" t="s">
        <v>55</v>
      </c>
      <c r="U118">
        <v>1</v>
      </c>
      <c r="V118" t="s">
        <v>115</v>
      </c>
      <c r="W118" s="337"/>
      <c r="X118" s="90" t="s">
        <v>18</v>
      </c>
      <c r="Y118" s="91">
        <f>U118*$Y$126</f>
        <v>2</v>
      </c>
      <c r="Z118" s="92">
        <f>U118*$Z$126</f>
        <v>1</v>
      </c>
      <c r="AA118" s="93">
        <f t="shared" si="17"/>
        <v>1</v>
      </c>
      <c r="AB118" s="94">
        <f t="shared" si="17"/>
        <v>1</v>
      </c>
      <c r="AC118" s="95">
        <f>$U118*1</f>
        <v>1</v>
      </c>
      <c r="AD118" s="96">
        <f t="shared" si="18"/>
        <v>1</v>
      </c>
      <c r="AE118" s="97">
        <f t="shared" si="18"/>
        <v>1</v>
      </c>
      <c r="AF118" s="98">
        <f>$U118*1</f>
        <v>1</v>
      </c>
      <c r="AG118" s="99">
        <f t="shared" si="19"/>
        <v>1</v>
      </c>
      <c r="AH118" s="100">
        <f t="shared" si="19"/>
        <v>1</v>
      </c>
      <c r="AI118" s="101">
        <f>$U118*1</f>
        <v>1</v>
      </c>
      <c r="AJ118" s="93">
        <f>$U118*AJ$126</f>
        <v>1</v>
      </c>
      <c r="AK118" s="95">
        <f>$U118*1</f>
        <v>1</v>
      </c>
    </row>
    <row r="119" spans="1:37" ht="15">
      <c r="A119" s="345" t="s">
        <v>345</v>
      </c>
      <c r="B119" s="102" t="s">
        <v>60</v>
      </c>
      <c r="U119">
        <v>1</v>
      </c>
      <c r="V119" t="s">
        <v>122</v>
      </c>
      <c r="W119" s="337"/>
      <c r="X119" s="90" t="s">
        <v>346</v>
      </c>
      <c r="Y119" s="91">
        <f>U119*$Y$126</f>
        <v>2</v>
      </c>
      <c r="Z119" s="92">
        <f>U119*$Z$126</f>
        <v>1</v>
      </c>
      <c r="AA119" s="93">
        <f t="shared" si="17"/>
        <v>1</v>
      </c>
      <c r="AB119" s="94">
        <f t="shared" si="17"/>
        <v>1</v>
      </c>
      <c r="AC119" s="95">
        <f>$U119*AC$126</f>
        <v>12</v>
      </c>
      <c r="AD119" s="96">
        <f t="shared" si="18"/>
        <v>1</v>
      </c>
      <c r="AE119" s="97">
        <f t="shared" si="18"/>
        <v>1</v>
      </c>
      <c r="AF119" s="98">
        <f>$U119*AF$126</f>
        <v>7</v>
      </c>
      <c r="AG119" s="99">
        <f t="shared" si="19"/>
        <v>1</v>
      </c>
      <c r="AH119" s="100">
        <f t="shared" si="19"/>
        <v>1</v>
      </c>
      <c r="AI119" s="101">
        <f>$U119*AI$126</f>
        <v>2</v>
      </c>
      <c r="AJ119" s="93">
        <f>$U119*AJ$126</f>
        <v>1</v>
      </c>
      <c r="AK119" s="95">
        <f>$U119*AK$126</f>
        <v>1</v>
      </c>
    </row>
    <row r="120" spans="1:37" ht="15">
      <c r="A120" s="345"/>
      <c r="B120" s="102" t="s">
        <v>65</v>
      </c>
      <c r="U120">
        <v>1</v>
      </c>
      <c r="V120" t="s">
        <v>347</v>
      </c>
      <c r="W120" s="337"/>
      <c r="X120" s="90" t="s">
        <v>348</v>
      </c>
      <c r="Y120" s="91">
        <f>U120*1</f>
        <v>1</v>
      </c>
      <c r="Z120" s="92">
        <f>U120*0</f>
        <v>0</v>
      </c>
      <c r="AA120" s="93">
        <f>$U120*0</f>
        <v>0</v>
      </c>
      <c r="AB120" s="94">
        <f>$U120*0</f>
        <v>0</v>
      </c>
      <c r="AC120" s="95">
        <f>Y120*1</f>
        <v>1</v>
      </c>
      <c r="AD120" s="96">
        <f>$U120*0</f>
        <v>0</v>
      </c>
      <c r="AE120" s="97">
        <v>0</v>
      </c>
      <c r="AF120" s="98">
        <f>U120*1</f>
        <v>1</v>
      </c>
      <c r="AG120" s="99">
        <f>$U120*0</f>
        <v>0</v>
      </c>
      <c r="AH120" s="100">
        <f>$U120*0</f>
        <v>0</v>
      </c>
      <c r="AI120" s="101">
        <f>U120*1</f>
        <v>1</v>
      </c>
      <c r="AJ120" s="93">
        <f>$U120*0</f>
        <v>0</v>
      </c>
      <c r="AK120" s="95">
        <f>U120*0</f>
        <v>0</v>
      </c>
    </row>
    <row r="121" spans="1:37" ht="15">
      <c r="A121" s="345"/>
      <c r="B121" s="102" t="s">
        <v>70</v>
      </c>
      <c r="U121">
        <v>1</v>
      </c>
      <c r="V121" t="s">
        <v>349</v>
      </c>
      <c r="W121" s="337"/>
      <c r="X121" s="90" t="s">
        <v>350</v>
      </c>
      <c r="Y121" s="91">
        <f>Y119+Y120</f>
        <v>3</v>
      </c>
      <c r="Z121" s="92">
        <f>U121*$Z$126</f>
        <v>1</v>
      </c>
      <c r="AA121" s="93">
        <f>$U121*AA$126</f>
        <v>1</v>
      </c>
      <c r="AB121" s="94">
        <f>$U121*AB$126</f>
        <v>1</v>
      </c>
      <c r="AC121" s="95">
        <f>AC119+AC120</f>
        <v>13</v>
      </c>
      <c r="AD121" s="96">
        <f>$U121*AD$126</f>
        <v>1</v>
      </c>
      <c r="AE121" s="97">
        <v>1</v>
      </c>
      <c r="AF121" s="98">
        <f>AF119+AF120</f>
        <v>8</v>
      </c>
      <c r="AG121" s="99">
        <f>$U121*AG$126</f>
        <v>1</v>
      </c>
      <c r="AH121" s="100">
        <f>$U121*AH$126</f>
        <v>1</v>
      </c>
      <c r="AI121" s="101">
        <f>AI119+AI120</f>
        <v>3</v>
      </c>
      <c r="AJ121" s="93">
        <f>$U121*AJ$126</f>
        <v>1</v>
      </c>
      <c r="AK121" s="95">
        <f>AK119+AK120</f>
        <v>1</v>
      </c>
    </row>
    <row r="122" spans="1:37" ht="15.75" thickBot="1">
      <c r="A122" s="348" t="s">
        <v>351</v>
      </c>
      <c r="B122" s="348"/>
      <c r="U122">
        <v>1</v>
      </c>
      <c r="V122" t="s">
        <v>132</v>
      </c>
      <c r="W122" s="338"/>
      <c r="X122" s="103" t="s">
        <v>22</v>
      </c>
      <c r="Y122" s="104">
        <v>1</v>
      </c>
      <c r="Z122" s="105">
        <v>1</v>
      </c>
      <c r="AA122" s="106">
        <v>1</v>
      </c>
      <c r="AB122" s="107">
        <v>1</v>
      </c>
      <c r="AC122" s="108">
        <v>1</v>
      </c>
      <c r="AD122" s="109">
        <v>1</v>
      </c>
      <c r="AE122" s="110">
        <v>1</v>
      </c>
      <c r="AF122" s="111">
        <v>1</v>
      </c>
      <c r="AG122" s="112">
        <v>1</v>
      </c>
      <c r="AH122" s="113">
        <v>1</v>
      </c>
      <c r="AI122" s="114">
        <v>1</v>
      </c>
      <c r="AJ122" s="106">
        <v>1</v>
      </c>
      <c r="AK122" s="108">
        <v>1</v>
      </c>
    </row>
    <row r="123" spans="1:3" ht="15.75" thickBot="1">
      <c r="A123" s="344" t="s">
        <v>352</v>
      </c>
      <c r="B123" s="115" t="s">
        <v>75</v>
      </c>
      <c r="C123" s="62"/>
    </row>
    <row r="124" spans="1:37" ht="15.75" thickBot="1">
      <c r="A124" s="344"/>
      <c r="B124" s="115" t="s">
        <v>78</v>
      </c>
      <c r="C124" s="62"/>
      <c r="Y124" s="339" t="s">
        <v>353</v>
      </c>
      <c r="Z124" s="340"/>
      <c r="AA124" s="340"/>
      <c r="AB124" s="340"/>
      <c r="AC124" s="340"/>
      <c r="AD124" s="340"/>
      <c r="AE124" s="340"/>
      <c r="AF124" s="340"/>
      <c r="AG124" s="340"/>
      <c r="AH124" s="340"/>
      <c r="AI124" s="340"/>
      <c r="AJ124" s="340"/>
      <c r="AK124" s="341"/>
    </row>
    <row r="125" spans="1:37" ht="15.75" thickBot="1">
      <c r="A125" s="345" t="s">
        <v>354</v>
      </c>
      <c r="B125" s="115" t="s">
        <v>81</v>
      </c>
      <c r="C125" s="62"/>
      <c r="Y125" s="64" t="s">
        <v>328</v>
      </c>
      <c r="Z125" s="116" t="s">
        <v>355</v>
      </c>
      <c r="AA125" s="66" t="s">
        <v>330</v>
      </c>
      <c r="AB125" s="67" t="s">
        <v>331</v>
      </c>
      <c r="AC125" s="68" t="s">
        <v>332</v>
      </c>
      <c r="AD125" s="69" t="s">
        <v>330</v>
      </c>
      <c r="AE125" s="70" t="s">
        <v>331</v>
      </c>
      <c r="AF125" s="71" t="s">
        <v>333</v>
      </c>
      <c r="AG125" s="72" t="s">
        <v>330</v>
      </c>
      <c r="AH125" s="73" t="s">
        <v>331</v>
      </c>
      <c r="AI125" s="74" t="s">
        <v>334</v>
      </c>
      <c r="AJ125" s="75" t="s">
        <v>330</v>
      </c>
      <c r="AK125" s="76" t="s">
        <v>335</v>
      </c>
    </row>
    <row r="126" spans="1:37" ht="15.75" thickBot="1">
      <c r="A126" s="345"/>
      <c r="B126" s="115" t="s">
        <v>83</v>
      </c>
      <c r="C126" s="62"/>
      <c r="Y126" s="64">
        <v>2</v>
      </c>
      <c r="Z126" s="116">
        <v>1</v>
      </c>
      <c r="AA126" s="66">
        <v>1</v>
      </c>
      <c r="AB126" s="67">
        <v>1</v>
      </c>
      <c r="AC126" s="68">
        <v>12</v>
      </c>
      <c r="AD126" s="69">
        <v>1</v>
      </c>
      <c r="AE126" s="70">
        <v>1</v>
      </c>
      <c r="AF126" s="71">
        <v>7</v>
      </c>
      <c r="AG126" s="72">
        <v>1</v>
      </c>
      <c r="AH126" s="73">
        <v>1</v>
      </c>
      <c r="AI126" s="74">
        <v>2</v>
      </c>
      <c r="AJ126" s="75">
        <v>1</v>
      </c>
      <c r="AK126" s="76">
        <v>1</v>
      </c>
    </row>
    <row r="127" spans="1:3" ht="15">
      <c r="A127" s="345"/>
      <c r="B127" s="115" t="s">
        <v>86</v>
      </c>
      <c r="C127" s="62"/>
    </row>
    <row r="128" spans="1:3" ht="15.75" thickBot="1">
      <c r="A128" s="344" t="s">
        <v>356</v>
      </c>
      <c r="B128" s="115" t="s">
        <v>88</v>
      </c>
      <c r="C128" s="62"/>
    </row>
    <row r="129" spans="1:35" ht="15.75" thickBot="1">
      <c r="A129" s="344"/>
      <c r="B129" s="115" t="s">
        <v>91</v>
      </c>
      <c r="C129" s="62"/>
      <c r="W129" s="25"/>
      <c r="Y129" s="339" t="s">
        <v>357</v>
      </c>
      <c r="Z129" s="340"/>
      <c r="AA129" s="340"/>
      <c r="AB129" s="340"/>
      <c r="AC129" s="340"/>
      <c r="AD129" s="340"/>
      <c r="AE129" s="340"/>
      <c r="AF129" s="340"/>
      <c r="AG129" s="340"/>
      <c r="AH129" s="340"/>
      <c r="AI129" s="341"/>
    </row>
    <row r="130" spans="1:35" ht="15.75" thickBot="1">
      <c r="A130" s="344"/>
      <c r="B130" s="115" t="s">
        <v>94</v>
      </c>
      <c r="C130" s="62"/>
      <c r="W130" s="63"/>
      <c r="Y130" s="64" t="s">
        <v>69</v>
      </c>
      <c r="Z130" s="116" t="s">
        <v>355</v>
      </c>
      <c r="AA130" s="66" t="s">
        <v>330</v>
      </c>
      <c r="AB130" s="67" t="s">
        <v>331</v>
      </c>
      <c r="AC130" s="68" t="s">
        <v>358</v>
      </c>
      <c r="AD130" s="69" t="s">
        <v>330</v>
      </c>
      <c r="AE130" s="70" t="s">
        <v>331</v>
      </c>
      <c r="AF130" s="71" t="s">
        <v>359</v>
      </c>
      <c r="AG130" s="72" t="s">
        <v>330</v>
      </c>
      <c r="AH130" s="73" t="s">
        <v>331</v>
      </c>
      <c r="AI130" s="74" t="s">
        <v>360</v>
      </c>
    </row>
    <row r="131" spans="21:36" ht="15">
      <c r="U131">
        <v>6</v>
      </c>
      <c r="V131" t="s">
        <v>336</v>
      </c>
      <c r="W131" s="336" t="s">
        <v>361</v>
      </c>
      <c r="X131" s="77" t="s">
        <v>8</v>
      </c>
      <c r="Y131" s="78">
        <f aca="true" t="shared" si="20" ref="Y131:Y142">$U131*$Y$148</f>
        <v>6</v>
      </c>
      <c r="Z131" s="79">
        <f>$U131*$Z$148</f>
        <v>6</v>
      </c>
      <c r="AA131" s="80">
        <f>$U131*$AA$148</f>
        <v>6</v>
      </c>
      <c r="AB131" s="81">
        <f>$U131*$AB$148</f>
        <v>6</v>
      </c>
      <c r="AC131" s="82">
        <f>$U131*$AC$148</f>
        <v>60</v>
      </c>
      <c r="AD131" s="83">
        <f>$U131*$AD$148</f>
        <v>6</v>
      </c>
      <c r="AE131" s="84">
        <f>$U131*$AE$148</f>
        <v>6</v>
      </c>
      <c r="AF131" s="117">
        <f>$U$131*AF$148</f>
        <v>30</v>
      </c>
      <c r="AG131" s="87">
        <f>$U131*AG$148</f>
        <v>6</v>
      </c>
      <c r="AH131" s="87">
        <f>$U131*AH$148</f>
        <v>6</v>
      </c>
      <c r="AI131" s="88">
        <f>$U131*AI$148</f>
        <v>6</v>
      </c>
      <c r="AJ131">
        <f>SUM(Y131:AI131)</f>
        <v>144</v>
      </c>
    </row>
    <row r="132" spans="21:36" ht="15">
      <c r="U132">
        <v>6</v>
      </c>
      <c r="V132" t="s">
        <v>338</v>
      </c>
      <c r="W132" s="337"/>
      <c r="X132" s="90" t="s">
        <v>10</v>
      </c>
      <c r="Y132" s="91">
        <f t="shared" si="20"/>
        <v>6</v>
      </c>
      <c r="Z132" s="92">
        <f>$U132*$Z$148</f>
        <v>6</v>
      </c>
      <c r="AA132" s="93">
        <f>$U132*$AA$148</f>
        <v>6</v>
      </c>
      <c r="AB132" s="94">
        <f aca="true" t="shared" si="21" ref="AB132:AB141">$U132*$AB$148</f>
        <v>6</v>
      </c>
      <c r="AC132" s="95">
        <f>$U132*$AC$148</f>
        <v>60</v>
      </c>
      <c r="AD132" s="96">
        <f>$U132*$AD$148</f>
        <v>6</v>
      </c>
      <c r="AE132" s="97">
        <f aca="true" t="shared" si="22" ref="AE132:AE139">$U132*$AE$148</f>
        <v>6</v>
      </c>
      <c r="AF132" s="118">
        <f>$U132*AF$148</f>
        <v>30</v>
      </c>
      <c r="AG132" s="100">
        <f aca="true" t="shared" si="23" ref="AG132:AI137">$U132*AG$148</f>
        <v>6</v>
      </c>
      <c r="AH132" s="100">
        <f t="shared" si="23"/>
        <v>6</v>
      </c>
      <c r="AI132" s="101">
        <f t="shared" si="23"/>
        <v>6</v>
      </c>
      <c r="AJ132">
        <f aca="true" t="shared" si="24" ref="AJ132:AJ144">SUM(Y132:AI132)</f>
        <v>144</v>
      </c>
    </row>
    <row r="133" spans="21:36" ht="15">
      <c r="U133">
        <v>2</v>
      </c>
      <c r="V133" t="s">
        <v>82</v>
      </c>
      <c r="W133" s="337"/>
      <c r="X133" s="90" t="s">
        <v>11</v>
      </c>
      <c r="Y133" s="91">
        <f t="shared" si="20"/>
        <v>2</v>
      </c>
      <c r="Z133" s="92">
        <f>$U133*$Z$148</f>
        <v>2</v>
      </c>
      <c r="AA133" s="93">
        <f>$U133*$AA$148</f>
        <v>2</v>
      </c>
      <c r="AB133" s="94">
        <f t="shared" si="21"/>
        <v>2</v>
      </c>
      <c r="AC133" s="95">
        <f>$U133*$AC$148</f>
        <v>20</v>
      </c>
      <c r="AD133" s="96">
        <f>$U133*$AD$148</f>
        <v>2</v>
      </c>
      <c r="AE133" s="97">
        <f t="shared" si="22"/>
        <v>2</v>
      </c>
      <c r="AF133" s="118">
        <f>$U133*AF$148</f>
        <v>10</v>
      </c>
      <c r="AG133" s="100">
        <f t="shared" si="23"/>
        <v>2</v>
      </c>
      <c r="AH133" s="100">
        <f t="shared" si="23"/>
        <v>2</v>
      </c>
      <c r="AI133" s="101">
        <f t="shared" si="23"/>
        <v>2</v>
      </c>
      <c r="AJ133">
        <f t="shared" si="24"/>
        <v>48</v>
      </c>
    </row>
    <row r="134" spans="21:36" ht="15">
      <c r="U134">
        <v>6</v>
      </c>
      <c r="V134" t="s">
        <v>93</v>
      </c>
      <c r="W134" s="337"/>
      <c r="X134" s="90" t="s">
        <v>13</v>
      </c>
      <c r="Y134" s="91">
        <f t="shared" si="20"/>
        <v>6</v>
      </c>
      <c r="Z134" s="92">
        <f>$U134*$Z$148</f>
        <v>6</v>
      </c>
      <c r="AA134" s="93">
        <f>$U134*$AA$148</f>
        <v>6</v>
      </c>
      <c r="AB134" s="94">
        <f t="shared" si="21"/>
        <v>6</v>
      </c>
      <c r="AC134" s="95">
        <f>$U134*$AC$148</f>
        <v>60</v>
      </c>
      <c r="AD134" s="96">
        <f>$U134*$AD$148</f>
        <v>6</v>
      </c>
      <c r="AE134" s="97">
        <f t="shared" si="22"/>
        <v>6</v>
      </c>
      <c r="AF134" s="118">
        <f>$U134*AF$148</f>
        <v>30</v>
      </c>
      <c r="AG134" s="100">
        <f t="shared" si="23"/>
        <v>6</v>
      </c>
      <c r="AH134" s="100">
        <f t="shared" si="23"/>
        <v>6</v>
      </c>
      <c r="AI134" s="101">
        <f t="shared" si="23"/>
        <v>6</v>
      </c>
      <c r="AJ134">
        <f t="shared" si="24"/>
        <v>144</v>
      </c>
    </row>
    <row r="135" spans="1:36" ht="15">
      <c r="A135" s="346" t="s">
        <v>362</v>
      </c>
      <c r="B135" s="346" t="s">
        <v>363</v>
      </c>
      <c r="C135" s="346"/>
      <c r="D135" s="346"/>
      <c r="U135">
        <v>2000</v>
      </c>
      <c r="V135" t="s">
        <v>99</v>
      </c>
      <c r="W135" s="337"/>
      <c r="X135" s="90" t="s">
        <v>14</v>
      </c>
      <c r="Y135" s="91">
        <f t="shared" si="20"/>
        <v>2000</v>
      </c>
      <c r="Z135" s="92">
        <f>$U135*$Z$148</f>
        <v>2000</v>
      </c>
      <c r="AA135" s="93">
        <f>$U135*$AA$148</f>
        <v>2000</v>
      </c>
      <c r="AB135" s="94">
        <f t="shared" si="21"/>
        <v>2000</v>
      </c>
      <c r="AC135" s="95">
        <f>$U135*$AC$148</f>
        <v>20000</v>
      </c>
      <c r="AD135" s="96">
        <f>$U135*$AD$148</f>
        <v>2000</v>
      </c>
      <c r="AE135" s="97">
        <f t="shared" si="22"/>
        <v>2000</v>
      </c>
      <c r="AF135" s="118">
        <f>$U135*AF$148</f>
        <v>10000</v>
      </c>
      <c r="AG135" s="100">
        <f t="shared" si="23"/>
        <v>2000</v>
      </c>
      <c r="AH135" s="100">
        <f t="shared" si="23"/>
        <v>2000</v>
      </c>
      <c r="AI135" s="101">
        <f t="shared" si="23"/>
        <v>2000</v>
      </c>
      <c r="AJ135">
        <f t="shared" si="24"/>
        <v>48000</v>
      </c>
    </row>
    <row r="136" spans="1:36" ht="15">
      <c r="A136" s="346"/>
      <c r="B136" s="119" t="s">
        <v>364</v>
      </c>
      <c r="C136" s="119" t="s">
        <v>365</v>
      </c>
      <c r="D136" s="119" t="s">
        <v>366</v>
      </c>
      <c r="G136" s="120"/>
      <c r="U136">
        <v>1</v>
      </c>
      <c r="V136" t="s">
        <v>90</v>
      </c>
      <c r="W136" s="337"/>
      <c r="X136" s="90" t="s">
        <v>102</v>
      </c>
      <c r="Y136" s="91">
        <f t="shared" si="20"/>
        <v>1</v>
      </c>
      <c r="Z136" s="92">
        <f>U136*0</f>
        <v>0</v>
      </c>
      <c r="AA136" s="93">
        <f>$U$136*0</f>
        <v>0</v>
      </c>
      <c r="AB136" s="94">
        <f>$U136*$AB$148</f>
        <v>1</v>
      </c>
      <c r="AC136" s="95">
        <f>$U136*1</f>
        <v>1</v>
      </c>
      <c r="AD136" s="96">
        <f>$U136*0</f>
        <v>0</v>
      </c>
      <c r="AE136" s="97">
        <f t="shared" si="22"/>
        <v>1</v>
      </c>
      <c r="AF136" s="118">
        <f>$U136*1</f>
        <v>1</v>
      </c>
      <c r="AG136" s="100">
        <f>$U$136*0</f>
        <v>0</v>
      </c>
      <c r="AH136" s="100">
        <f>$U136*AH$148</f>
        <v>1</v>
      </c>
      <c r="AI136" s="101">
        <f t="shared" si="23"/>
        <v>1</v>
      </c>
      <c r="AJ136">
        <f t="shared" si="24"/>
        <v>7</v>
      </c>
    </row>
    <row r="137" spans="1:36" ht="15">
      <c r="A137" s="121" t="s">
        <v>367</v>
      </c>
      <c r="B137" s="122" t="s">
        <v>368</v>
      </c>
      <c r="C137" s="123">
        <v>4.5</v>
      </c>
      <c r="D137" s="124">
        <f>C137/60</f>
        <v>0.075</v>
      </c>
      <c r="F137">
        <v>60</v>
      </c>
      <c r="G137" s="120"/>
      <c r="U137">
        <v>1</v>
      </c>
      <c r="V137" t="s">
        <v>103</v>
      </c>
      <c r="W137" s="337"/>
      <c r="X137" s="90" t="s">
        <v>15</v>
      </c>
      <c r="Y137" s="91">
        <f t="shared" si="20"/>
        <v>1</v>
      </c>
      <c r="Z137" s="92">
        <f>U137*0</f>
        <v>0</v>
      </c>
      <c r="AA137" s="93">
        <f>$U$136*0</f>
        <v>0</v>
      </c>
      <c r="AB137" s="94">
        <f t="shared" si="21"/>
        <v>1</v>
      </c>
      <c r="AC137" s="95">
        <f>$U137*1</f>
        <v>1</v>
      </c>
      <c r="AD137" s="96">
        <f>$U137*0</f>
        <v>0</v>
      </c>
      <c r="AE137" s="97">
        <f t="shared" si="22"/>
        <v>1</v>
      </c>
      <c r="AF137" s="118">
        <f>$U137*1</f>
        <v>1</v>
      </c>
      <c r="AG137" s="100">
        <f>$U$136*0</f>
        <v>0</v>
      </c>
      <c r="AH137" s="100">
        <f>$U137*AH$148</f>
        <v>1</v>
      </c>
      <c r="AI137" s="101">
        <f t="shared" si="23"/>
        <v>1</v>
      </c>
      <c r="AJ137">
        <f t="shared" si="24"/>
        <v>7</v>
      </c>
    </row>
    <row r="138" spans="1:36" ht="15">
      <c r="A138" s="121" t="s">
        <v>369</v>
      </c>
      <c r="B138" s="122" t="s">
        <v>370</v>
      </c>
      <c r="C138" s="125">
        <v>3.5</v>
      </c>
      <c r="D138" s="124">
        <f aca="true" t="shared" si="25" ref="D138:D187">C138/60</f>
        <v>0.058333333333333334</v>
      </c>
      <c r="G138" s="120"/>
      <c r="U138">
        <v>12</v>
      </c>
      <c r="V138" t="s">
        <v>343</v>
      </c>
      <c r="W138" s="337"/>
      <c r="X138" s="90" t="s">
        <v>16</v>
      </c>
      <c r="Y138" s="91">
        <f t="shared" si="20"/>
        <v>12</v>
      </c>
      <c r="Z138" s="92">
        <f>U138*0</f>
        <v>0</v>
      </c>
      <c r="AA138" s="93">
        <f>$U$136*0</f>
        <v>0</v>
      </c>
      <c r="AB138" s="94">
        <f>$U138*0</f>
        <v>0</v>
      </c>
      <c r="AC138" s="95">
        <f>$U138*AC142</f>
        <v>12</v>
      </c>
      <c r="AD138" s="96">
        <f>$U138*0</f>
        <v>0</v>
      </c>
      <c r="AE138" s="97">
        <f>$U138*0</f>
        <v>0</v>
      </c>
      <c r="AF138" s="118">
        <f>$U138*AF142</f>
        <v>12</v>
      </c>
      <c r="AG138" s="100">
        <f>$U$136*0</f>
        <v>0</v>
      </c>
      <c r="AH138" s="100">
        <f>$U138*0</f>
        <v>0</v>
      </c>
      <c r="AI138" s="101">
        <f>$U138*AI142</f>
        <v>12</v>
      </c>
      <c r="AJ138">
        <f t="shared" si="24"/>
        <v>48</v>
      </c>
    </row>
    <row r="139" spans="1:36" ht="15">
      <c r="A139" s="121" t="s">
        <v>371</v>
      </c>
      <c r="B139" s="122" t="s">
        <v>372</v>
      </c>
      <c r="C139" s="125">
        <v>2.5</v>
      </c>
      <c r="D139" s="124">
        <f t="shared" si="25"/>
        <v>0.041666666666666664</v>
      </c>
      <c r="G139" s="120"/>
      <c r="U139">
        <v>1</v>
      </c>
      <c r="V139" t="s">
        <v>344</v>
      </c>
      <c r="W139" s="337"/>
      <c r="X139" s="90" t="s">
        <v>17</v>
      </c>
      <c r="Y139" s="91">
        <f t="shared" si="20"/>
        <v>1</v>
      </c>
      <c r="Z139" s="92">
        <f>$U139*$Z$148</f>
        <v>1</v>
      </c>
      <c r="AA139" s="93">
        <f>$U139*$AA$148</f>
        <v>1</v>
      </c>
      <c r="AB139" s="94">
        <f t="shared" si="21"/>
        <v>1</v>
      </c>
      <c r="AC139" s="95">
        <f>$U139*1</f>
        <v>1</v>
      </c>
      <c r="AD139" s="96">
        <f>$U139*$AA$148</f>
        <v>1</v>
      </c>
      <c r="AE139" s="97">
        <f t="shared" si="22"/>
        <v>1</v>
      </c>
      <c r="AF139" s="118">
        <v>1</v>
      </c>
      <c r="AG139" s="100">
        <f>$U139*AG$148</f>
        <v>1</v>
      </c>
      <c r="AH139" s="100">
        <f>$U139*AH$148</f>
        <v>1</v>
      </c>
      <c r="AI139" s="101">
        <f>$U139*AI$148</f>
        <v>1</v>
      </c>
      <c r="AJ139">
        <f t="shared" si="24"/>
        <v>11</v>
      </c>
    </row>
    <row r="140" spans="1:36" ht="24">
      <c r="A140" s="121" t="s">
        <v>373</v>
      </c>
      <c r="B140" s="122" t="s">
        <v>374</v>
      </c>
      <c r="C140" s="125">
        <v>1.8</v>
      </c>
      <c r="D140" s="124">
        <f t="shared" si="25"/>
        <v>0.030000000000000002</v>
      </c>
      <c r="G140" s="120"/>
      <c r="U140">
        <v>1</v>
      </c>
      <c r="V140" t="s">
        <v>115</v>
      </c>
      <c r="W140" s="337"/>
      <c r="X140" s="90" t="s">
        <v>18</v>
      </c>
      <c r="Y140" s="91">
        <f t="shared" si="20"/>
        <v>1</v>
      </c>
      <c r="Z140" s="92">
        <f>$U140*$Z$148</f>
        <v>1</v>
      </c>
      <c r="AA140" s="93">
        <f>$U140*$AA$148</f>
        <v>1</v>
      </c>
      <c r="AB140" s="94">
        <f t="shared" si="21"/>
        <v>1</v>
      </c>
      <c r="AC140" s="95">
        <f>$U140*1</f>
        <v>1</v>
      </c>
      <c r="AD140" s="96">
        <f>$U140*$AA$148</f>
        <v>1</v>
      </c>
      <c r="AE140" s="97">
        <f>$U140*$AE$148</f>
        <v>1</v>
      </c>
      <c r="AF140" s="118">
        <v>1</v>
      </c>
      <c r="AG140" s="100">
        <f aca="true" t="shared" si="26" ref="AG140:AI141">$U140*AG$148</f>
        <v>1</v>
      </c>
      <c r="AH140" s="100">
        <f t="shared" si="26"/>
        <v>1</v>
      </c>
      <c r="AI140" s="101">
        <f t="shared" si="26"/>
        <v>1</v>
      </c>
      <c r="AJ140">
        <f t="shared" si="24"/>
        <v>11</v>
      </c>
    </row>
    <row r="141" spans="1:36" ht="15">
      <c r="A141" s="121" t="s">
        <v>375</v>
      </c>
      <c r="B141" s="122" t="s">
        <v>376</v>
      </c>
      <c r="C141" s="125">
        <v>1.5</v>
      </c>
      <c r="D141" s="124">
        <f t="shared" si="25"/>
        <v>0.025</v>
      </c>
      <c r="G141" s="120"/>
      <c r="U141">
        <v>1</v>
      </c>
      <c r="V141" t="s">
        <v>122</v>
      </c>
      <c r="W141" s="337"/>
      <c r="X141" s="90" t="s">
        <v>346</v>
      </c>
      <c r="Y141" s="91">
        <f t="shared" si="20"/>
        <v>1</v>
      </c>
      <c r="Z141" s="92">
        <f>$U141*$Z$148</f>
        <v>1</v>
      </c>
      <c r="AA141" s="93">
        <f>$U141*$AA$148</f>
        <v>1</v>
      </c>
      <c r="AB141" s="94">
        <f t="shared" si="21"/>
        <v>1</v>
      </c>
      <c r="AC141" s="95">
        <f>$U141*$AC$148</f>
        <v>10</v>
      </c>
      <c r="AD141" s="96">
        <f>$U141*$AA$148</f>
        <v>1</v>
      </c>
      <c r="AE141" s="97">
        <f>$U141*$AE$148</f>
        <v>1</v>
      </c>
      <c r="AF141" s="118">
        <v>1</v>
      </c>
      <c r="AG141" s="100">
        <f t="shared" si="26"/>
        <v>1</v>
      </c>
      <c r="AH141" s="100">
        <f t="shared" si="26"/>
        <v>1</v>
      </c>
      <c r="AI141" s="101">
        <f t="shared" si="26"/>
        <v>1</v>
      </c>
      <c r="AJ141">
        <f t="shared" si="24"/>
        <v>20</v>
      </c>
    </row>
    <row r="142" spans="1:36" ht="24">
      <c r="A142" s="121" t="s">
        <v>377</v>
      </c>
      <c r="B142" s="122" t="s">
        <v>376</v>
      </c>
      <c r="C142" s="125">
        <v>1.5</v>
      </c>
      <c r="D142" s="124">
        <f t="shared" si="25"/>
        <v>0.025</v>
      </c>
      <c r="G142" s="120"/>
      <c r="U142">
        <v>1</v>
      </c>
      <c r="V142" t="s">
        <v>347</v>
      </c>
      <c r="W142" s="337"/>
      <c r="X142" s="90" t="s">
        <v>348</v>
      </c>
      <c r="Y142" s="91">
        <f t="shared" si="20"/>
        <v>1</v>
      </c>
      <c r="Z142" s="92">
        <f>U142*0</f>
        <v>0</v>
      </c>
      <c r="AA142" s="93">
        <f>$U142*0</f>
        <v>0</v>
      </c>
      <c r="AB142" s="94">
        <v>0</v>
      </c>
      <c r="AC142" s="95">
        <f>U142*1</f>
        <v>1</v>
      </c>
      <c r="AD142" s="96">
        <f>$U142*0</f>
        <v>0</v>
      </c>
      <c r="AE142" s="97">
        <f>$U142*0</f>
        <v>0</v>
      </c>
      <c r="AF142" s="118">
        <f>U142*1</f>
        <v>1</v>
      </c>
      <c r="AG142" s="100">
        <f>$U142*0</f>
        <v>0</v>
      </c>
      <c r="AH142" s="100">
        <f>$U142*0</f>
        <v>0</v>
      </c>
      <c r="AI142" s="101">
        <f>U142*1</f>
        <v>1</v>
      </c>
      <c r="AJ142">
        <f t="shared" si="24"/>
        <v>4</v>
      </c>
    </row>
    <row r="143" spans="1:36" ht="15">
      <c r="A143" s="121" t="s">
        <v>378</v>
      </c>
      <c r="B143" s="122" t="s">
        <v>379</v>
      </c>
      <c r="C143" s="125">
        <v>1.3</v>
      </c>
      <c r="D143" s="124">
        <f t="shared" si="25"/>
        <v>0.021666666666666667</v>
      </c>
      <c r="G143" s="120"/>
      <c r="U143">
        <v>1</v>
      </c>
      <c r="V143" t="s">
        <v>349</v>
      </c>
      <c r="W143" s="337"/>
      <c r="X143" s="90" t="s">
        <v>350</v>
      </c>
      <c r="Y143" s="91">
        <f>Y141+Y142</f>
        <v>2</v>
      </c>
      <c r="Z143" s="92">
        <f>$U143*$Z$148</f>
        <v>1</v>
      </c>
      <c r="AA143" s="93">
        <f>AA141+AA142</f>
        <v>1</v>
      </c>
      <c r="AB143" s="94">
        <f>AB141+AB142</f>
        <v>1</v>
      </c>
      <c r="AC143" s="95">
        <f>AC141+AC142</f>
        <v>11</v>
      </c>
      <c r="AD143" s="96">
        <f>AD141+AD142</f>
        <v>1</v>
      </c>
      <c r="AE143" s="97">
        <f>$U143*$AE$148</f>
        <v>1</v>
      </c>
      <c r="AF143" s="118">
        <f>AF141+AF142</f>
        <v>2</v>
      </c>
      <c r="AG143" s="100">
        <f>AG141+AG142</f>
        <v>1</v>
      </c>
      <c r="AH143" s="100">
        <f>AH141+AH142</f>
        <v>1</v>
      </c>
      <c r="AI143" s="101">
        <f>AI141+AI142</f>
        <v>2</v>
      </c>
      <c r="AJ143">
        <f t="shared" si="24"/>
        <v>24</v>
      </c>
    </row>
    <row r="144" spans="1:36" ht="15.75" thickBot="1">
      <c r="A144" s="121" t="s">
        <v>380</v>
      </c>
      <c r="B144" s="122" t="s">
        <v>381</v>
      </c>
      <c r="C144" s="125">
        <v>1.2</v>
      </c>
      <c r="D144" s="124">
        <f t="shared" si="25"/>
        <v>0.02</v>
      </c>
      <c r="G144" s="120"/>
      <c r="U144">
        <v>1</v>
      </c>
      <c r="V144" t="s">
        <v>132</v>
      </c>
      <c r="W144" s="338"/>
      <c r="X144" s="103" t="s">
        <v>22</v>
      </c>
      <c r="Y144" s="104">
        <v>1</v>
      </c>
      <c r="Z144" s="105">
        <v>1</v>
      </c>
      <c r="AA144" s="106">
        <v>1</v>
      </c>
      <c r="AB144" s="107">
        <v>1</v>
      </c>
      <c r="AC144" s="108">
        <v>1</v>
      </c>
      <c r="AD144" s="109">
        <v>1</v>
      </c>
      <c r="AE144" s="110">
        <v>1</v>
      </c>
      <c r="AF144" s="126">
        <v>1</v>
      </c>
      <c r="AG144" s="113">
        <v>1</v>
      </c>
      <c r="AH144" s="113">
        <v>1</v>
      </c>
      <c r="AI144" s="114">
        <v>1</v>
      </c>
      <c r="AJ144">
        <f t="shared" si="24"/>
        <v>11</v>
      </c>
    </row>
    <row r="145" spans="1:7" ht="15.75" thickBot="1">
      <c r="A145" s="121" t="s">
        <v>382</v>
      </c>
      <c r="B145" s="122" t="s">
        <v>381</v>
      </c>
      <c r="C145" s="125">
        <v>1.2</v>
      </c>
      <c r="D145" s="124">
        <f t="shared" si="25"/>
        <v>0.02</v>
      </c>
      <c r="G145" s="120"/>
    </row>
    <row r="146" spans="1:35" ht="15.75" thickBot="1">
      <c r="A146" s="121" t="s">
        <v>383</v>
      </c>
      <c r="B146" s="122" t="s">
        <v>381</v>
      </c>
      <c r="C146" s="125">
        <v>1.2</v>
      </c>
      <c r="D146" s="124">
        <f t="shared" si="25"/>
        <v>0.02</v>
      </c>
      <c r="G146" s="120"/>
      <c r="Y146" s="339" t="s">
        <v>353</v>
      </c>
      <c r="Z146" s="340"/>
      <c r="AA146" s="340"/>
      <c r="AB146" s="340"/>
      <c r="AC146" s="340"/>
      <c r="AD146" s="340"/>
      <c r="AE146" s="340"/>
      <c r="AF146" s="340"/>
      <c r="AG146" s="340"/>
      <c r="AH146" s="340"/>
      <c r="AI146" s="341"/>
    </row>
    <row r="147" spans="1:35" ht="15.75" thickBot="1">
      <c r="A147" s="121" t="s">
        <v>384</v>
      </c>
      <c r="B147" s="122" t="s">
        <v>381</v>
      </c>
      <c r="C147" s="125">
        <v>1.2</v>
      </c>
      <c r="D147" s="124">
        <f t="shared" si="25"/>
        <v>0.02</v>
      </c>
      <c r="G147" s="120"/>
      <c r="Y147" s="64" t="s">
        <v>69</v>
      </c>
      <c r="Z147" s="116" t="s">
        <v>355</v>
      </c>
      <c r="AA147" s="66" t="s">
        <v>330</v>
      </c>
      <c r="AB147" s="67" t="s">
        <v>331</v>
      </c>
      <c r="AC147" s="68" t="s">
        <v>358</v>
      </c>
      <c r="AD147" s="69" t="s">
        <v>330</v>
      </c>
      <c r="AE147" s="70" t="s">
        <v>331</v>
      </c>
      <c r="AF147" s="71" t="s">
        <v>359</v>
      </c>
      <c r="AG147" s="72" t="s">
        <v>330</v>
      </c>
      <c r="AH147" s="73" t="s">
        <v>331</v>
      </c>
      <c r="AI147" s="74" t="s">
        <v>360</v>
      </c>
    </row>
    <row r="148" spans="1:35" ht="15.75" thickBot="1">
      <c r="A148" s="121" t="s">
        <v>385</v>
      </c>
      <c r="B148" s="122" t="s">
        <v>381</v>
      </c>
      <c r="C148" s="125">
        <v>1.2</v>
      </c>
      <c r="D148" s="124">
        <f t="shared" si="25"/>
        <v>0.02</v>
      </c>
      <c r="G148" s="120"/>
      <c r="Y148" s="64">
        <v>1</v>
      </c>
      <c r="Z148" s="116">
        <v>1</v>
      </c>
      <c r="AA148" s="66">
        <v>1</v>
      </c>
      <c r="AB148" s="67">
        <v>1</v>
      </c>
      <c r="AC148" s="68">
        <v>10</v>
      </c>
      <c r="AD148" s="69">
        <v>1</v>
      </c>
      <c r="AE148" s="70">
        <v>1</v>
      </c>
      <c r="AF148" s="71">
        <v>5</v>
      </c>
      <c r="AG148" s="72">
        <v>1</v>
      </c>
      <c r="AH148" s="73">
        <v>1</v>
      </c>
      <c r="AI148" s="74">
        <v>1</v>
      </c>
    </row>
    <row r="149" spans="1:7" ht="15">
      <c r="A149" s="121" t="s">
        <v>386</v>
      </c>
      <c r="B149" s="122" t="s">
        <v>387</v>
      </c>
      <c r="C149" s="125">
        <v>1</v>
      </c>
      <c r="D149" s="124">
        <f t="shared" si="25"/>
        <v>0.016666666666666666</v>
      </c>
      <c r="G149" s="120"/>
    </row>
    <row r="150" spans="1:7" ht="15.75" thickBot="1">
      <c r="A150" s="121" t="s">
        <v>388</v>
      </c>
      <c r="B150" s="122" t="s">
        <v>387</v>
      </c>
      <c r="C150" s="125">
        <v>1</v>
      </c>
      <c r="D150" s="124">
        <f t="shared" si="25"/>
        <v>0.016666666666666666</v>
      </c>
      <c r="G150" s="120"/>
    </row>
    <row r="151" spans="1:30" ht="15.75" thickBot="1">
      <c r="A151" s="121" t="s">
        <v>389</v>
      </c>
      <c r="B151" s="122" t="s">
        <v>387</v>
      </c>
      <c r="C151" s="125">
        <v>1</v>
      </c>
      <c r="D151" s="124">
        <f t="shared" si="25"/>
        <v>0.016666666666666666</v>
      </c>
      <c r="G151" s="120"/>
      <c r="W151" s="25"/>
      <c r="Y151" s="339" t="s">
        <v>390</v>
      </c>
      <c r="Z151" s="340"/>
      <c r="AA151" s="340"/>
      <c r="AB151" s="340"/>
      <c r="AC151" s="340"/>
      <c r="AD151" s="341"/>
    </row>
    <row r="152" spans="1:30" ht="15.75" thickBot="1">
      <c r="A152" s="121" t="s">
        <v>391</v>
      </c>
      <c r="B152" s="122" t="s">
        <v>387</v>
      </c>
      <c r="C152" s="125">
        <v>1</v>
      </c>
      <c r="D152" s="124">
        <f t="shared" si="25"/>
        <v>0.016666666666666666</v>
      </c>
      <c r="G152" s="120"/>
      <c r="W152" s="63"/>
      <c r="Y152" s="64" t="s">
        <v>69</v>
      </c>
      <c r="Z152" s="116" t="s">
        <v>355</v>
      </c>
      <c r="AA152" s="67" t="s">
        <v>331</v>
      </c>
      <c r="AB152" s="68" t="s">
        <v>392</v>
      </c>
      <c r="AC152" s="70" t="s">
        <v>331</v>
      </c>
      <c r="AD152" s="71" t="s">
        <v>393</v>
      </c>
    </row>
    <row r="153" spans="1:31" ht="15">
      <c r="A153" s="121" t="s">
        <v>394</v>
      </c>
      <c r="B153" s="122">
        <v>900</v>
      </c>
      <c r="C153" s="125">
        <v>0.9</v>
      </c>
      <c r="D153" s="124">
        <f t="shared" si="25"/>
        <v>0.015000000000000001</v>
      </c>
      <c r="G153" s="120"/>
      <c r="U153">
        <v>6</v>
      </c>
      <c r="V153" t="s">
        <v>336</v>
      </c>
      <c r="W153" s="336" t="s">
        <v>395</v>
      </c>
      <c r="X153" s="77" t="s">
        <v>8</v>
      </c>
      <c r="Y153" s="78">
        <f aca="true" t="shared" si="27" ref="Y153:Y164">$U153*$Y$170</f>
        <v>6</v>
      </c>
      <c r="Z153" s="79">
        <f>$U153*$Z$170</f>
        <v>6</v>
      </c>
      <c r="AA153" s="81">
        <f aca="true" t="shared" si="28" ref="AA153:AA159">$U153*$AA$170</f>
        <v>6</v>
      </c>
      <c r="AB153" s="82">
        <f>$U153*$AB$170</f>
        <v>24</v>
      </c>
      <c r="AC153" s="83">
        <f aca="true" t="shared" si="29" ref="AC153:AC159">$U153*$AC$170</f>
        <v>6</v>
      </c>
      <c r="AD153" s="85">
        <f>$U$131*AD$170</f>
        <v>24</v>
      </c>
      <c r="AE153">
        <f>SUM(Y153:AD153)</f>
        <v>72</v>
      </c>
    </row>
    <row r="154" spans="1:31" ht="15">
      <c r="A154" s="121" t="s">
        <v>396</v>
      </c>
      <c r="B154" s="122">
        <v>800</v>
      </c>
      <c r="C154" s="125">
        <v>0.8</v>
      </c>
      <c r="D154" s="124">
        <f t="shared" si="25"/>
        <v>0.013333333333333334</v>
      </c>
      <c r="G154" s="120"/>
      <c r="U154">
        <v>6</v>
      </c>
      <c r="V154" t="s">
        <v>338</v>
      </c>
      <c r="W154" s="337"/>
      <c r="X154" s="90" t="s">
        <v>10</v>
      </c>
      <c r="Y154" s="91">
        <f t="shared" si="27"/>
        <v>6</v>
      </c>
      <c r="Z154" s="92">
        <f>$U154*$Z$170</f>
        <v>6</v>
      </c>
      <c r="AA154" s="94">
        <f t="shared" si="28"/>
        <v>6</v>
      </c>
      <c r="AB154" s="95">
        <f>$U154*$AB$170</f>
        <v>24</v>
      </c>
      <c r="AC154" s="96">
        <f t="shared" si="29"/>
        <v>6</v>
      </c>
      <c r="AD154" s="98">
        <f>$U154*AD$170</f>
        <v>24</v>
      </c>
      <c r="AE154">
        <f aca="true" t="shared" si="30" ref="AE154:AE166">SUM(Y154:AD154)</f>
        <v>72</v>
      </c>
    </row>
    <row r="155" spans="1:31" ht="15">
      <c r="A155" s="121" t="s">
        <v>397</v>
      </c>
      <c r="B155" s="122">
        <v>746</v>
      </c>
      <c r="C155" s="125">
        <v>0.75</v>
      </c>
      <c r="D155" s="124">
        <f t="shared" si="25"/>
        <v>0.0125</v>
      </c>
      <c r="G155" s="120"/>
      <c r="U155">
        <v>2</v>
      </c>
      <c r="V155" t="s">
        <v>82</v>
      </c>
      <c r="W155" s="337"/>
      <c r="X155" s="90" t="s">
        <v>11</v>
      </c>
      <c r="Y155" s="91">
        <f t="shared" si="27"/>
        <v>2</v>
      </c>
      <c r="Z155" s="92">
        <f>$U155*$Z$170</f>
        <v>2</v>
      </c>
      <c r="AA155" s="94">
        <f t="shared" si="28"/>
        <v>2</v>
      </c>
      <c r="AB155" s="95">
        <f>$U155*$AB$170</f>
        <v>8</v>
      </c>
      <c r="AC155" s="96">
        <f t="shared" si="29"/>
        <v>2</v>
      </c>
      <c r="AD155" s="98">
        <f>$U155*AD$170</f>
        <v>8</v>
      </c>
      <c r="AE155">
        <f t="shared" si="30"/>
        <v>24</v>
      </c>
    </row>
    <row r="156" spans="1:31" ht="15">
      <c r="A156" s="121" t="s">
        <v>398</v>
      </c>
      <c r="B156" s="122">
        <v>600</v>
      </c>
      <c r="C156" s="125">
        <v>0.6</v>
      </c>
      <c r="D156" s="124">
        <f t="shared" si="25"/>
        <v>0.01</v>
      </c>
      <c r="G156" s="127"/>
      <c r="U156">
        <v>6</v>
      </c>
      <c r="V156" t="s">
        <v>93</v>
      </c>
      <c r="W156" s="337"/>
      <c r="X156" s="90" t="s">
        <v>13</v>
      </c>
      <c r="Y156" s="91">
        <f t="shared" si="27"/>
        <v>6</v>
      </c>
      <c r="Z156" s="92">
        <f>$U156*$Z$170</f>
        <v>6</v>
      </c>
      <c r="AA156" s="94">
        <f t="shared" si="28"/>
        <v>6</v>
      </c>
      <c r="AB156" s="95">
        <f>$U156*$AB$170</f>
        <v>24</v>
      </c>
      <c r="AC156" s="96">
        <f t="shared" si="29"/>
        <v>6</v>
      </c>
      <c r="AD156" s="98">
        <f>$U156*AD$170</f>
        <v>24</v>
      </c>
      <c r="AE156">
        <f t="shared" si="30"/>
        <v>72</v>
      </c>
    </row>
    <row r="157" spans="1:31" ht="24">
      <c r="A157" s="121" t="s">
        <v>399</v>
      </c>
      <c r="B157" s="122">
        <v>600</v>
      </c>
      <c r="C157" s="125">
        <v>0.6</v>
      </c>
      <c r="D157" s="124">
        <f t="shared" si="25"/>
        <v>0.01</v>
      </c>
      <c r="G157" s="120"/>
      <c r="U157">
        <v>2000</v>
      </c>
      <c r="V157" t="s">
        <v>99</v>
      </c>
      <c r="W157" s="337"/>
      <c r="X157" s="90" t="s">
        <v>14</v>
      </c>
      <c r="Y157" s="91">
        <f t="shared" si="27"/>
        <v>2000</v>
      </c>
      <c r="Z157" s="92">
        <f>$U157*$Z$170</f>
        <v>2000</v>
      </c>
      <c r="AA157" s="94">
        <f t="shared" si="28"/>
        <v>2000</v>
      </c>
      <c r="AB157" s="95">
        <f>$U157*$AB$170</f>
        <v>8000</v>
      </c>
      <c r="AC157" s="96">
        <f t="shared" si="29"/>
        <v>2000</v>
      </c>
      <c r="AD157" s="98">
        <f>$U157*AD$170</f>
        <v>8000</v>
      </c>
      <c r="AE157">
        <f t="shared" si="30"/>
        <v>24000</v>
      </c>
    </row>
    <row r="158" spans="1:31" ht="15">
      <c r="A158" s="121" t="s">
        <v>400</v>
      </c>
      <c r="B158" s="122">
        <v>500</v>
      </c>
      <c r="C158" s="125">
        <v>0.5</v>
      </c>
      <c r="D158" s="124">
        <f t="shared" si="25"/>
        <v>0.008333333333333333</v>
      </c>
      <c r="G158" s="120"/>
      <c r="U158">
        <v>1</v>
      </c>
      <c r="V158" t="s">
        <v>90</v>
      </c>
      <c r="W158" s="337"/>
      <c r="X158" s="90" t="s">
        <v>102</v>
      </c>
      <c r="Y158" s="91">
        <f t="shared" si="27"/>
        <v>1</v>
      </c>
      <c r="Z158" s="92">
        <f>U158*0</f>
        <v>0</v>
      </c>
      <c r="AA158" s="94">
        <f t="shared" si="28"/>
        <v>1</v>
      </c>
      <c r="AB158" s="95">
        <f>$U158*1</f>
        <v>1</v>
      </c>
      <c r="AC158" s="96">
        <f t="shared" si="29"/>
        <v>1</v>
      </c>
      <c r="AD158" s="98">
        <f>$U158*1</f>
        <v>1</v>
      </c>
      <c r="AE158">
        <f t="shared" si="30"/>
        <v>5</v>
      </c>
    </row>
    <row r="159" spans="1:31" ht="15">
      <c r="A159" s="121" t="s">
        <v>401</v>
      </c>
      <c r="B159" s="122">
        <v>500</v>
      </c>
      <c r="C159" s="125">
        <v>0.5</v>
      </c>
      <c r="D159" s="124">
        <f t="shared" si="25"/>
        <v>0.008333333333333333</v>
      </c>
      <c r="G159" s="120"/>
      <c r="U159">
        <v>1</v>
      </c>
      <c r="V159" t="s">
        <v>103</v>
      </c>
      <c r="W159" s="337"/>
      <c r="X159" s="90" t="s">
        <v>15</v>
      </c>
      <c r="Y159" s="91">
        <f t="shared" si="27"/>
        <v>1</v>
      </c>
      <c r="Z159" s="92">
        <f>U159*0</f>
        <v>0</v>
      </c>
      <c r="AA159" s="94">
        <f t="shared" si="28"/>
        <v>1</v>
      </c>
      <c r="AB159" s="95">
        <f>$U159*1</f>
        <v>1</v>
      </c>
      <c r="AC159" s="96">
        <f t="shared" si="29"/>
        <v>1</v>
      </c>
      <c r="AD159" s="98">
        <f>$U159*1</f>
        <v>1</v>
      </c>
      <c r="AE159">
        <f t="shared" si="30"/>
        <v>5</v>
      </c>
    </row>
    <row r="160" spans="1:31" ht="15">
      <c r="A160" s="121" t="s">
        <v>402</v>
      </c>
      <c r="B160" s="122">
        <v>500</v>
      </c>
      <c r="C160" s="125">
        <v>0.5</v>
      </c>
      <c r="D160" s="124">
        <f t="shared" si="25"/>
        <v>0.008333333333333333</v>
      </c>
      <c r="G160" s="120"/>
      <c r="U160">
        <v>12</v>
      </c>
      <c r="V160" t="s">
        <v>343</v>
      </c>
      <c r="W160" s="337"/>
      <c r="X160" s="90" t="s">
        <v>16</v>
      </c>
      <c r="Y160" s="91">
        <f t="shared" si="27"/>
        <v>12</v>
      </c>
      <c r="Z160" s="92">
        <f>U160*0</f>
        <v>0</v>
      </c>
      <c r="AA160" s="94">
        <f>$U160*0</f>
        <v>0</v>
      </c>
      <c r="AB160" s="95">
        <f>$U160*AB164</f>
        <v>12</v>
      </c>
      <c r="AC160" s="96">
        <f>$U160*0</f>
        <v>0</v>
      </c>
      <c r="AD160" s="98">
        <f>$U160*AD164</f>
        <v>12</v>
      </c>
      <c r="AE160">
        <f t="shared" si="30"/>
        <v>36</v>
      </c>
    </row>
    <row r="161" spans="1:31" ht="15">
      <c r="A161" s="121" t="s">
        <v>403</v>
      </c>
      <c r="B161" s="122">
        <v>350</v>
      </c>
      <c r="C161" s="125">
        <v>0.35</v>
      </c>
      <c r="D161" s="124">
        <f t="shared" si="25"/>
        <v>0.005833333333333333</v>
      </c>
      <c r="G161" s="120"/>
      <c r="U161">
        <v>1</v>
      </c>
      <c r="V161" t="s">
        <v>344</v>
      </c>
      <c r="W161" s="337"/>
      <c r="X161" s="90" t="s">
        <v>17</v>
      </c>
      <c r="Y161" s="91">
        <f t="shared" si="27"/>
        <v>1</v>
      </c>
      <c r="Z161" s="92">
        <f>$U161*$Z$170</f>
        <v>1</v>
      </c>
      <c r="AA161" s="94">
        <f>$U161*$AA$170</f>
        <v>1</v>
      </c>
      <c r="AB161" s="95">
        <f>$U161*1</f>
        <v>1</v>
      </c>
      <c r="AC161" s="96">
        <f>$U161*$AC$170</f>
        <v>1</v>
      </c>
      <c r="AD161" s="98">
        <f>$U161*1</f>
        <v>1</v>
      </c>
      <c r="AE161">
        <f t="shared" si="30"/>
        <v>6</v>
      </c>
    </row>
    <row r="162" spans="1:31" ht="15">
      <c r="A162" s="121" t="s">
        <v>404</v>
      </c>
      <c r="B162" s="122">
        <v>350</v>
      </c>
      <c r="C162" s="125">
        <v>0.35</v>
      </c>
      <c r="D162" s="124">
        <f t="shared" si="25"/>
        <v>0.005833333333333333</v>
      </c>
      <c r="G162" s="127"/>
      <c r="U162">
        <v>1</v>
      </c>
      <c r="V162" t="s">
        <v>115</v>
      </c>
      <c r="W162" s="337"/>
      <c r="X162" s="90" t="s">
        <v>18</v>
      </c>
      <c r="Y162" s="91">
        <f t="shared" si="27"/>
        <v>1</v>
      </c>
      <c r="Z162" s="92">
        <f>$U162*$Z$170</f>
        <v>1</v>
      </c>
      <c r="AA162" s="94">
        <f>$U162*$AA$170</f>
        <v>1</v>
      </c>
      <c r="AB162" s="95">
        <f>$U162*1</f>
        <v>1</v>
      </c>
      <c r="AC162" s="96">
        <f>$U162*$AC$170</f>
        <v>1</v>
      </c>
      <c r="AD162" s="98">
        <f>$U162*1</f>
        <v>1</v>
      </c>
      <c r="AE162">
        <f t="shared" si="30"/>
        <v>6</v>
      </c>
    </row>
    <row r="163" spans="1:31" ht="15">
      <c r="A163" s="121" t="s">
        <v>405</v>
      </c>
      <c r="B163" s="122">
        <v>300</v>
      </c>
      <c r="C163" s="125">
        <v>0.3</v>
      </c>
      <c r="D163" s="124">
        <f t="shared" si="25"/>
        <v>0.005</v>
      </c>
      <c r="G163" s="127"/>
      <c r="U163">
        <v>1</v>
      </c>
      <c r="V163" t="s">
        <v>122</v>
      </c>
      <c r="W163" s="337"/>
      <c r="X163" s="90" t="s">
        <v>346</v>
      </c>
      <c r="Y163" s="91">
        <f t="shared" si="27"/>
        <v>1</v>
      </c>
      <c r="Z163" s="92">
        <f>$U163*$Z$170</f>
        <v>1</v>
      </c>
      <c r="AA163" s="94">
        <f>$U163*$AA$170</f>
        <v>1</v>
      </c>
      <c r="AB163" s="95">
        <f>$U163*$AB$170</f>
        <v>4</v>
      </c>
      <c r="AC163" s="96">
        <f>$U163*$AC$170</f>
        <v>1</v>
      </c>
      <c r="AD163" s="98">
        <f>$U163*AD$170</f>
        <v>4</v>
      </c>
      <c r="AE163">
        <f t="shared" si="30"/>
        <v>12</v>
      </c>
    </row>
    <row r="164" spans="1:31" ht="15">
      <c r="A164" s="121" t="s">
        <v>406</v>
      </c>
      <c r="B164" s="122">
        <v>300</v>
      </c>
      <c r="C164" s="125">
        <v>0.3</v>
      </c>
      <c r="D164" s="124">
        <f t="shared" si="25"/>
        <v>0.005</v>
      </c>
      <c r="G164" s="120"/>
      <c r="U164">
        <v>1</v>
      </c>
      <c r="V164" t="s">
        <v>347</v>
      </c>
      <c r="W164" s="337"/>
      <c r="X164" s="90" t="s">
        <v>348</v>
      </c>
      <c r="Y164" s="91">
        <f t="shared" si="27"/>
        <v>1</v>
      </c>
      <c r="Z164" s="92">
        <f>U164*0</f>
        <v>0</v>
      </c>
      <c r="AA164" s="94">
        <v>0</v>
      </c>
      <c r="AB164" s="95">
        <f>U164*1</f>
        <v>1</v>
      </c>
      <c r="AC164" s="96">
        <f>$U164*0</f>
        <v>0</v>
      </c>
      <c r="AD164" s="98">
        <f>U164*1</f>
        <v>1</v>
      </c>
      <c r="AE164">
        <f t="shared" si="30"/>
        <v>3</v>
      </c>
    </row>
    <row r="165" spans="1:31" ht="15">
      <c r="A165" s="121" t="s">
        <v>407</v>
      </c>
      <c r="B165" s="122">
        <v>300</v>
      </c>
      <c r="C165" s="125">
        <v>0.3</v>
      </c>
      <c r="D165" s="124">
        <f t="shared" si="25"/>
        <v>0.005</v>
      </c>
      <c r="G165" s="120"/>
      <c r="U165">
        <v>1</v>
      </c>
      <c r="V165" t="s">
        <v>349</v>
      </c>
      <c r="W165" s="337"/>
      <c r="X165" s="90" t="s">
        <v>350</v>
      </c>
      <c r="Y165" s="91">
        <f>Y163+Y164</f>
        <v>2</v>
      </c>
      <c r="Z165" s="92">
        <f>$U165*$Z$170</f>
        <v>1</v>
      </c>
      <c r="AA165" s="94">
        <f>AA163+AA164</f>
        <v>1</v>
      </c>
      <c r="AB165" s="95">
        <f>AB163+AB164</f>
        <v>5</v>
      </c>
      <c r="AC165" s="96">
        <f>$U165*$AC$170</f>
        <v>1</v>
      </c>
      <c r="AD165" s="98">
        <f>AD163+AD164</f>
        <v>5</v>
      </c>
      <c r="AE165">
        <f t="shared" si="30"/>
        <v>15</v>
      </c>
    </row>
    <row r="166" spans="1:31" ht="15.75" thickBot="1">
      <c r="A166" s="121" t="s">
        <v>408</v>
      </c>
      <c r="B166" s="122">
        <v>250</v>
      </c>
      <c r="C166" s="125">
        <v>0.25</v>
      </c>
      <c r="D166" s="124">
        <f t="shared" si="25"/>
        <v>0.004166666666666667</v>
      </c>
      <c r="G166" s="120"/>
      <c r="U166">
        <v>1</v>
      </c>
      <c r="V166" t="s">
        <v>132</v>
      </c>
      <c r="W166" s="338"/>
      <c r="X166" s="103" t="s">
        <v>22</v>
      </c>
      <c r="Y166" s="104">
        <v>1</v>
      </c>
      <c r="Z166" s="105">
        <v>1</v>
      </c>
      <c r="AA166" s="107">
        <v>1</v>
      </c>
      <c r="AB166" s="108">
        <v>1</v>
      </c>
      <c r="AC166" s="109">
        <v>1</v>
      </c>
      <c r="AD166" s="111">
        <v>1</v>
      </c>
      <c r="AE166">
        <f t="shared" si="30"/>
        <v>6</v>
      </c>
    </row>
    <row r="167" spans="1:7" ht="15.75" thickBot="1">
      <c r="A167" s="121" t="s">
        <v>409</v>
      </c>
      <c r="B167" s="122">
        <v>250</v>
      </c>
      <c r="C167" s="125">
        <v>0.25</v>
      </c>
      <c r="D167" s="124">
        <f t="shared" si="25"/>
        <v>0.004166666666666667</v>
      </c>
      <c r="G167" s="127"/>
    </row>
    <row r="168" spans="1:30" ht="15.75" thickBot="1">
      <c r="A168" s="121" t="s">
        <v>410</v>
      </c>
      <c r="B168" s="122">
        <v>200</v>
      </c>
      <c r="C168" s="125">
        <v>0.2</v>
      </c>
      <c r="D168" s="128">
        <f t="shared" si="25"/>
        <v>0.0033333333333333335</v>
      </c>
      <c r="E168">
        <f>D168*15</f>
        <v>0.05</v>
      </c>
      <c r="G168" s="127"/>
      <c r="Y168" s="339" t="s">
        <v>411</v>
      </c>
      <c r="Z168" s="340"/>
      <c r="AA168" s="340"/>
      <c r="AB168" s="340"/>
      <c r="AC168" s="340"/>
      <c r="AD168" s="341"/>
    </row>
    <row r="169" spans="1:30" ht="15.75" thickBot="1">
      <c r="A169" s="121" t="s">
        <v>412</v>
      </c>
      <c r="B169" s="122">
        <v>200</v>
      </c>
      <c r="C169" s="125">
        <v>0.2</v>
      </c>
      <c r="D169" s="124">
        <f t="shared" si="25"/>
        <v>0.0033333333333333335</v>
      </c>
      <c r="G169" s="120"/>
      <c r="Y169" s="64" t="s">
        <v>69</v>
      </c>
      <c r="Z169" s="116" t="s">
        <v>355</v>
      </c>
      <c r="AA169" s="67" t="s">
        <v>331</v>
      </c>
      <c r="AB169" s="68" t="s">
        <v>392</v>
      </c>
      <c r="AC169" s="70" t="s">
        <v>331</v>
      </c>
      <c r="AD169" s="71" t="s">
        <v>393</v>
      </c>
    </row>
    <row r="170" spans="1:30" ht="15.75" thickBot="1">
      <c r="A170" s="121" t="s">
        <v>413</v>
      </c>
      <c r="B170" s="122">
        <v>200</v>
      </c>
      <c r="C170" s="125">
        <v>0.2</v>
      </c>
      <c r="D170" s="124">
        <f t="shared" si="25"/>
        <v>0.0033333333333333335</v>
      </c>
      <c r="G170" s="120"/>
      <c r="Y170" s="64">
        <v>1</v>
      </c>
      <c r="Z170" s="116">
        <v>1</v>
      </c>
      <c r="AA170" s="67">
        <v>1</v>
      </c>
      <c r="AB170" s="68">
        <v>4</v>
      </c>
      <c r="AC170" s="70">
        <v>1</v>
      </c>
      <c r="AD170" s="71">
        <v>4</v>
      </c>
    </row>
    <row r="171" spans="1:7" ht="15">
      <c r="A171" s="121" t="s">
        <v>414</v>
      </c>
      <c r="B171" s="122">
        <v>200</v>
      </c>
      <c r="C171" s="125">
        <v>0.2</v>
      </c>
      <c r="D171" s="124">
        <f t="shared" si="25"/>
        <v>0.0033333333333333335</v>
      </c>
      <c r="G171" s="120"/>
    </row>
    <row r="172" spans="1:7" ht="15.75" thickBot="1">
      <c r="A172" s="121" t="s">
        <v>415</v>
      </c>
      <c r="B172" s="122">
        <v>150</v>
      </c>
      <c r="C172" s="125">
        <v>0.15</v>
      </c>
      <c r="D172" s="124">
        <f t="shared" si="25"/>
        <v>0.0025</v>
      </c>
      <c r="G172" s="120"/>
    </row>
    <row r="173" spans="1:26" ht="15.75" thickBot="1">
      <c r="A173" s="121" t="s">
        <v>416</v>
      </c>
      <c r="B173" s="122">
        <v>150</v>
      </c>
      <c r="C173" s="125">
        <v>0.15</v>
      </c>
      <c r="D173" s="124">
        <f t="shared" si="25"/>
        <v>0.0025</v>
      </c>
      <c r="G173" s="127"/>
      <c r="W173" s="25"/>
      <c r="Y173" s="342" t="s">
        <v>417</v>
      </c>
      <c r="Z173" s="343"/>
    </row>
    <row r="174" spans="1:26" ht="15.75" thickBot="1">
      <c r="A174" s="121" t="s">
        <v>213</v>
      </c>
      <c r="B174" s="122">
        <v>150</v>
      </c>
      <c r="C174" s="125">
        <v>0.15</v>
      </c>
      <c r="D174" s="124">
        <f t="shared" si="25"/>
        <v>0.0025</v>
      </c>
      <c r="G174" s="127"/>
      <c r="W174" s="63"/>
      <c r="Y174" s="64" t="s">
        <v>328</v>
      </c>
      <c r="Z174" s="116" t="s">
        <v>355</v>
      </c>
    </row>
    <row r="175" spans="1:27" ht="15">
      <c r="A175" s="121" t="s">
        <v>418</v>
      </c>
      <c r="B175" s="122">
        <v>120</v>
      </c>
      <c r="C175" s="125">
        <v>0.12</v>
      </c>
      <c r="D175" s="124">
        <f t="shared" si="25"/>
        <v>0.002</v>
      </c>
      <c r="G175" s="127"/>
      <c r="U175">
        <v>6</v>
      </c>
      <c r="V175" t="s">
        <v>336</v>
      </c>
      <c r="W175" s="336" t="s">
        <v>419</v>
      </c>
      <c r="X175" s="77" t="s">
        <v>8</v>
      </c>
      <c r="Y175" s="78">
        <f>$U175*$Y$192</f>
        <v>12</v>
      </c>
      <c r="Z175" s="79">
        <f>$U175*$Z$192</f>
        <v>6</v>
      </c>
      <c r="AA175">
        <f>SUM(Y175:Z175)</f>
        <v>18</v>
      </c>
    </row>
    <row r="176" spans="1:27" ht="15">
      <c r="A176" s="121" t="s">
        <v>420</v>
      </c>
      <c r="B176" s="122">
        <v>100</v>
      </c>
      <c r="C176" s="125">
        <v>0.1</v>
      </c>
      <c r="D176" s="124">
        <f t="shared" si="25"/>
        <v>0.0016666666666666668</v>
      </c>
      <c r="G176" s="127"/>
      <c r="U176">
        <v>6</v>
      </c>
      <c r="V176" t="s">
        <v>338</v>
      </c>
      <c r="W176" s="337"/>
      <c r="X176" s="90" t="s">
        <v>10</v>
      </c>
      <c r="Y176" s="91">
        <f>$U176*$Y$192</f>
        <v>12</v>
      </c>
      <c r="Z176" s="92">
        <f>$U176*$Z$192</f>
        <v>6</v>
      </c>
      <c r="AA176">
        <f aca="true" t="shared" si="31" ref="AA176:AA188">SUM(Y176:Z176)</f>
        <v>18</v>
      </c>
    </row>
    <row r="177" spans="1:27" ht="15">
      <c r="A177" s="121" t="s">
        <v>421</v>
      </c>
      <c r="B177" s="122">
        <v>100</v>
      </c>
      <c r="C177" s="125">
        <v>0.1</v>
      </c>
      <c r="D177" s="124">
        <f t="shared" si="25"/>
        <v>0.0016666666666666668</v>
      </c>
      <c r="G177" s="120"/>
      <c r="U177">
        <v>2</v>
      </c>
      <c r="V177" t="s">
        <v>82</v>
      </c>
      <c r="W177" s="337"/>
      <c r="X177" s="90" t="s">
        <v>11</v>
      </c>
      <c r="Y177" s="91">
        <f>$U177*$Y$192</f>
        <v>4</v>
      </c>
      <c r="Z177" s="92">
        <f>$U177*$Z$192</f>
        <v>2</v>
      </c>
      <c r="AA177">
        <f t="shared" si="31"/>
        <v>6</v>
      </c>
    </row>
    <row r="178" spans="1:27" ht="15">
      <c r="A178" s="121" t="s">
        <v>422</v>
      </c>
      <c r="B178" s="122">
        <v>100</v>
      </c>
      <c r="C178" s="125">
        <v>0.1</v>
      </c>
      <c r="D178" s="124">
        <f t="shared" si="25"/>
        <v>0.0016666666666666668</v>
      </c>
      <c r="G178" s="120"/>
      <c r="U178">
        <v>6</v>
      </c>
      <c r="V178" t="s">
        <v>93</v>
      </c>
      <c r="W178" s="337"/>
      <c r="X178" s="90" t="s">
        <v>13</v>
      </c>
      <c r="Y178" s="91">
        <f>$U178*$Y$192</f>
        <v>12</v>
      </c>
      <c r="Z178" s="92">
        <f>$U178*$Z$192</f>
        <v>6</v>
      </c>
      <c r="AA178">
        <f t="shared" si="31"/>
        <v>18</v>
      </c>
    </row>
    <row r="179" spans="1:27" ht="15">
      <c r="A179" s="121" t="s">
        <v>423</v>
      </c>
      <c r="B179" s="122">
        <v>100</v>
      </c>
      <c r="C179" s="125">
        <v>0.1</v>
      </c>
      <c r="D179" s="124">
        <f t="shared" si="25"/>
        <v>0.0016666666666666668</v>
      </c>
      <c r="G179" s="120"/>
      <c r="U179">
        <v>2000</v>
      </c>
      <c r="V179" t="s">
        <v>99</v>
      </c>
      <c r="W179" s="337"/>
      <c r="X179" s="90" t="s">
        <v>14</v>
      </c>
      <c r="Y179" s="91">
        <f>$U179*$Y$192</f>
        <v>4000</v>
      </c>
      <c r="Z179" s="92">
        <f>$U179*$Z$192</f>
        <v>2000</v>
      </c>
      <c r="AA179">
        <f t="shared" si="31"/>
        <v>6000</v>
      </c>
    </row>
    <row r="180" spans="1:27" ht="15">
      <c r="A180" s="121" t="s">
        <v>424</v>
      </c>
      <c r="B180" s="122">
        <v>75</v>
      </c>
      <c r="C180" s="125">
        <v>0.08</v>
      </c>
      <c r="D180" s="124">
        <f t="shared" si="25"/>
        <v>0.0013333333333333333</v>
      </c>
      <c r="G180" s="120"/>
      <c r="U180">
        <v>1</v>
      </c>
      <c r="V180" t="s">
        <v>90</v>
      </c>
      <c r="W180" s="337"/>
      <c r="X180" s="90" t="s">
        <v>102</v>
      </c>
      <c r="Y180" s="91">
        <f>$U180*1</f>
        <v>1</v>
      </c>
      <c r="Z180" s="92">
        <f>U180*0</f>
        <v>0</v>
      </c>
      <c r="AA180">
        <f t="shared" si="31"/>
        <v>1</v>
      </c>
    </row>
    <row r="181" spans="1:27" ht="15">
      <c r="A181" s="121" t="s">
        <v>425</v>
      </c>
      <c r="B181" s="122">
        <v>50</v>
      </c>
      <c r="C181" s="125">
        <v>0.05</v>
      </c>
      <c r="D181" s="124">
        <f t="shared" si="25"/>
        <v>0.0008333333333333334</v>
      </c>
      <c r="G181" s="129"/>
      <c r="U181">
        <v>1</v>
      </c>
      <c r="V181" t="s">
        <v>103</v>
      </c>
      <c r="W181" s="337"/>
      <c r="X181" s="90" t="s">
        <v>15</v>
      </c>
      <c r="Y181" s="91">
        <f>$U181*1</f>
        <v>1</v>
      </c>
      <c r="Z181" s="92">
        <f>U181*0</f>
        <v>0</v>
      </c>
      <c r="AA181">
        <f t="shared" si="31"/>
        <v>1</v>
      </c>
    </row>
    <row r="182" spans="1:27" ht="15">
      <c r="A182" s="121" t="s">
        <v>426</v>
      </c>
      <c r="B182" s="122">
        <v>40</v>
      </c>
      <c r="C182" s="125">
        <v>0.04</v>
      </c>
      <c r="D182" s="124">
        <f t="shared" si="25"/>
        <v>0.0006666666666666666</v>
      </c>
      <c r="G182" s="129"/>
      <c r="U182">
        <v>12</v>
      </c>
      <c r="V182" t="s">
        <v>343</v>
      </c>
      <c r="W182" s="337"/>
      <c r="X182" s="90" t="s">
        <v>16</v>
      </c>
      <c r="Y182" s="91">
        <f>$U182*$Y$186</f>
        <v>12</v>
      </c>
      <c r="Z182" s="92">
        <f>U182*0</f>
        <v>0</v>
      </c>
      <c r="AA182">
        <f t="shared" si="31"/>
        <v>12</v>
      </c>
    </row>
    <row r="183" spans="1:27" ht="15">
      <c r="A183" s="121" t="s">
        <v>427</v>
      </c>
      <c r="B183" s="122">
        <v>32</v>
      </c>
      <c r="C183" s="125">
        <v>0.03</v>
      </c>
      <c r="D183" s="124">
        <f t="shared" si="25"/>
        <v>0.0005</v>
      </c>
      <c r="G183" s="129"/>
      <c r="U183">
        <v>1</v>
      </c>
      <c r="V183" t="s">
        <v>344</v>
      </c>
      <c r="W183" s="337"/>
      <c r="X183" s="90" t="s">
        <v>17</v>
      </c>
      <c r="Y183" s="91">
        <f>$U183*1</f>
        <v>1</v>
      </c>
      <c r="Z183" s="92">
        <f>$U183*$Z$192</f>
        <v>1</v>
      </c>
      <c r="AA183">
        <f t="shared" si="31"/>
        <v>2</v>
      </c>
    </row>
    <row r="184" spans="1:27" ht="15">
      <c r="A184" s="121" t="s">
        <v>428</v>
      </c>
      <c r="B184" s="122">
        <v>30</v>
      </c>
      <c r="C184" s="125">
        <v>0.03</v>
      </c>
      <c r="D184" s="124">
        <f t="shared" si="25"/>
        <v>0.0005</v>
      </c>
      <c r="G184" s="129"/>
      <c r="U184">
        <v>1</v>
      </c>
      <c r="V184" t="s">
        <v>115</v>
      </c>
      <c r="W184" s="337"/>
      <c r="X184" s="90" t="s">
        <v>18</v>
      </c>
      <c r="Y184" s="91">
        <f>$U184*1</f>
        <v>1</v>
      </c>
      <c r="Z184" s="92">
        <f>$U184*$Z$192</f>
        <v>1</v>
      </c>
      <c r="AA184">
        <f t="shared" si="31"/>
        <v>2</v>
      </c>
    </row>
    <row r="185" spans="1:27" ht="15">
      <c r="A185" s="121" t="s">
        <v>429</v>
      </c>
      <c r="B185" s="122">
        <v>20</v>
      </c>
      <c r="C185" s="125">
        <v>0.02</v>
      </c>
      <c r="D185" s="124">
        <f t="shared" si="25"/>
        <v>0.0003333333333333333</v>
      </c>
      <c r="G185" s="129"/>
      <c r="U185">
        <v>1</v>
      </c>
      <c r="V185" t="s">
        <v>122</v>
      </c>
      <c r="W185" s="337"/>
      <c r="X185" s="90" t="s">
        <v>346</v>
      </c>
      <c r="Y185" s="91">
        <f>$U185*$Y$192</f>
        <v>2</v>
      </c>
      <c r="Z185" s="92">
        <f>$U185*$Z$192</f>
        <v>1</v>
      </c>
      <c r="AA185">
        <f t="shared" si="31"/>
        <v>3</v>
      </c>
    </row>
    <row r="186" spans="1:27" ht="15">
      <c r="A186" s="121" t="s">
        <v>430</v>
      </c>
      <c r="B186" s="122">
        <v>10</v>
      </c>
      <c r="C186" s="125">
        <v>0.01</v>
      </c>
      <c r="D186" s="124">
        <f t="shared" si="25"/>
        <v>0.00016666666666666666</v>
      </c>
      <c r="G186" s="129"/>
      <c r="U186">
        <v>1</v>
      </c>
      <c r="V186" t="s">
        <v>347</v>
      </c>
      <c r="W186" s="337"/>
      <c r="X186" s="90" t="s">
        <v>348</v>
      </c>
      <c r="Y186" s="91">
        <f>$U186*1</f>
        <v>1</v>
      </c>
      <c r="Z186" s="92">
        <f>U186*0</f>
        <v>0</v>
      </c>
      <c r="AA186">
        <f t="shared" si="31"/>
        <v>1</v>
      </c>
    </row>
    <row r="187" spans="1:27" ht="24">
      <c r="A187" s="121" t="s">
        <v>431</v>
      </c>
      <c r="B187" s="122">
        <v>10</v>
      </c>
      <c r="C187" s="125">
        <v>0.01</v>
      </c>
      <c r="D187" s="124">
        <f t="shared" si="25"/>
        <v>0.00016666666666666666</v>
      </c>
      <c r="G187" s="120"/>
      <c r="U187">
        <v>1</v>
      </c>
      <c r="V187" t="s">
        <v>349</v>
      </c>
      <c r="W187" s="337"/>
      <c r="X187" s="90" t="s">
        <v>350</v>
      </c>
      <c r="Y187" s="91">
        <f>Y185+Y186</f>
        <v>3</v>
      </c>
      <c r="Z187" s="92">
        <f>$U187*$Z$192</f>
        <v>1</v>
      </c>
      <c r="AA187">
        <f t="shared" si="31"/>
        <v>4</v>
      </c>
    </row>
    <row r="188" spans="1:27" ht="15.75" thickBot="1">
      <c r="A188" s="130"/>
      <c r="B188" s="120"/>
      <c r="C188" s="120"/>
      <c r="G188" s="120"/>
      <c r="U188">
        <v>1</v>
      </c>
      <c r="V188" t="s">
        <v>132</v>
      </c>
      <c r="W188" s="338"/>
      <c r="X188" s="103" t="s">
        <v>22</v>
      </c>
      <c r="Y188" s="104">
        <v>1</v>
      </c>
      <c r="Z188" s="105">
        <v>1</v>
      </c>
      <c r="AA188">
        <f t="shared" si="31"/>
        <v>2</v>
      </c>
    </row>
    <row r="189" spans="1:7" ht="15.75" thickBot="1">
      <c r="A189" s="130"/>
      <c r="B189" s="120"/>
      <c r="C189" s="120"/>
      <c r="G189" s="120"/>
    </row>
    <row r="190" spans="1:26" ht="15.75" thickBot="1">
      <c r="A190" s="130"/>
      <c r="B190" s="120"/>
      <c r="C190" s="120"/>
      <c r="G190" s="120"/>
      <c r="Y190" s="342" t="s">
        <v>432</v>
      </c>
      <c r="Z190" s="343"/>
    </row>
    <row r="191" spans="1:26" ht="15.75" thickBot="1">
      <c r="A191" s="130"/>
      <c r="B191" s="120"/>
      <c r="C191" s="120"/>
      <c r="G191" s="120"/>
      <c r="Y191" s="64" t="s">
        <v>328</v>
      </c>
      <c r="Z191" s="116" t="s">
        <v>355</v>
      </c>
    </row>
    <row r="192" spans="1:26" ht="15.75" thickBot="1">
      <c r="A192" s="130"/>
      <c r="B192" s="120"/>
      <c r="C192" s="120"/>
      <c r="G192" s="120"/>
      <c r="Y192" s="64">
        <v>2</v>
      </c>
      <c r="Z192" s="116">
        <v>1</v>
      </c>
    </row>
    <row r="193" ht="15">
      <c r="G193" s="120"/>
    </row>
    <row r="194" ht="15.75" thickBot="1"/>
    <row r="195" spans="23:29" ht="15.75" thickBot="1">
      <c r="W195" s="25"/>
      <c r="Y195" s="339" t="s">
        <v>433</v>
      </c>
      <c r="Z195" s="340"/>
      <c r="AA195" s="340"/>
      <c r="AB195" s="340"/>
      <c r="AC195" s="341"/>
    </row>
    <row r="196" spans="23:29" ht="15.75" thickBot="1">
      <c r="W196" s="63"/>
      <c r="Y196" s="64" t="s">
        <v>434</v>
      </c>
      <c r="Z196" s="116" t="s">
        <v>435</v>
      </c>
      <c r="AA196" s="131" t="s">
        <v>436</v>
      </c>
      <c r="AB196" s="82" t="s">
        <v>437</v>
      </c>
      <c r="AC196" s="132" t="s">
        <v>438</v>
      </c>
    </row>
    <row r="197" spans="21:30" ht="15">
      <c r="U197">
        <v>6</v>
      </c>
      <c r="V197" t="s">
        <v>336</v>
      </c>
      <c r="W197" s="336" t="s">
        <v>439</v>
      </c>
      <c r="X197" s="77" t="s">
        <v>8</v>
      </c>
      <c r="Y197" s="78">
        <f>$U197*$Y$214</f>
        <v>6</v>
      </c>
      <c r="Z197" s="79">
        <f aca="true" t="shared" si="32" ref="Z197:Z203">$U197*$Z$214</f>
        <v>6</v>
      </c>
      <c r="AA197" s="131">
        <f>$U197*$AA$214</f>
        <v>12</v>
      </c>
      <c r="AB197" s="82">
        <f>$U197*$AB$214</f>
        <v>24</v>
      </c>
      <c r="AC197" s="133">
        <f>$U197*$AC$214</f>
        <v>6</v>
      </c>
      <c r="AD197">
        <f>SUM(Y197:AC197)</f>
        <v>54</v>
      </c>
    </row>
    <row r="198" spans="21:30" ht="15">
      <c r="U198">
        <v>6</v>
      </c>
      <c r="V198" t="s">
        <v>338</v>
      </c>
      <c r="W198" s="337"/>
      <c r="X198" s="90" t="s">
        <v>10</v>
      </c>
      <c r="Y198" s="91">
        <f>$U198*$Y$214</f>
        <v>6</v>
      </c>
      <c r="Z198" s="92">
        <f t="shared" si="32"/>
        <v>6</v>
      </c>
      <c r="AA198" s="134">
        <f>$U198*$AA$214</f>
        <v>12</v>
      </c>
      <c r="AB198" s="95">
        <f>$U198*$AB$214</f>
        <v>24</v>
      </c>
      <c r="AC198" s="135">
        <f>$U198*$AC$214</f>
        <v>6</v>
      </c>
      <c r="AD198">
        <f aca="true" t="shared" si="33" ref="AD198:AD210">SUM(Y198:AC198)</f>
        <v>54</v>
      </c>
    </row>
    <row r="199" spans="21:30" ht="15">
      <c r="U199">
        <v>2</v>
      </c>
      <c r="V199" t="s">
        <v>82</v>
      </c>
      <c r="W199" s="337"/>
      <c r="X199" s="90" t="s">
        <v>11</v>
      </c>
      <c r="Y199" s="91">
        <f>$U199*$Y$214</f>
        <v>2</v>
      </c>
      <c r="Z199" s="92">
        <f t="shared" si="32"/>
        <v>2</v>
      </c>
      <c r="AA199" s="134">
        <f>$U199*$AA$214</f>
        <v>4</v>
      </c>
      <c r="AB199" s="95">
        <f>$U199*$AB$214</f>
        <v>8</v>
      </c>
      <c r="AC199" s="135">
        <f>$U199*$AC$214</f>
        <v>2</v>
      </c>
      <c r="AD199">
        <f t="shared" si="33"/>
        <v>18</v>
      </c>
    </row>
    <row r="200" spans="21:30" ht="15">
      <c r="U200">
        <v>6</v>
      </c>
      <c r="V200" t="s">
        <v>93</v>
      </c>
      <c r="W200" s="337"/>
      <c r="X200" s="90" t="s">
        <v>13</v>
      </c>
      <c r="Y200" s="91">
        <f>$U200*$Y$214</f>
        <v>6</v>
      </c>
      <c r="Z200" s="92">
        <f t="shared" si="32"/>
        <v>6</v>
      </c>
      <c r="AA200" s="134">
        <f>$U200*$AA$214</f>
        <v>12</v>
      </c>
      <c r="AB200" s="95">
        <f>$U200*$AB$214</f>
        <v>24</v>
      </c>
      <c r="AC200" s="135">
        <f>$U200*$AC$214</f>
        <v>6</v>
      </c>
      <c r="AD200">
        <f t="shared" si="33"/>
        <v>54</v>
      </c>
    </row>
    <row r="201" spans="21:30" ht="15">
      <c r="U201">
        <v>2000</v>
      </c>
      <c r="V201" t="s">
        <v>99</v>
      </c>
      <c r="W201" s="337"/>
      <c r="X201" s="90" t="s">
        <v>14</v>
      </c>
      <c r="Y201" s="91">
        <f>$U201*Y214</f>
        <v>2000</v>
      </c>
      <c r="Z201" s="92">
        <f t="shared" si="32"/>
        <v>2000</v>
      </c>
      <c r="AA201" s="134">
        <f>$U201*$AA$214</f>
        <v>4000</v>
      </c>
      <c r="AB201" s="95">
        <f>$U201*$AB$214</f>
        <v>8000</v>
      </c>
      <c r="AC201" s="135">
        <f>$U201*$AC$214</f>
        <v>2000</v>
      </c>
      <c r="AD201">
        <f t="shared" si="33"/>
        <v>18000</v>
      </c>
    </row>
    <row r="202" spans="21:30" ht="15">
      <c r="U202">
        <v>1</v>
      </c>
      <c r="V202" t="s">
        <v>90</v>
      </c>
      <c r="W202" s="337"/>
      <c r="X202" s="90" t="s">
        <v>102</v>
      </c>
      <c r="Y202" s="91">
        <f>$U202*0</f>
        <v>0</v>
      </c>
      <c r="Z202" s="92">
        <f t="shared" si="32"/>
        <v>1</v>
      </c>
      <c r="AA202" s="134">
        <f>$U202*0</f>
        <v>0</v>
      </c>
      <c r="AB202" s="95">
        <f>$U202*1</f>
        <v>1</v>
      </c>
      <c r="AC202" s="135">
        <f>$U202*0</f>
        <v>0</v>
      </c>
      <c r="AD202">
        <f t="shared" si="33"/>
        <v>2</v>
      </c>
    </row>
    <row r="203" spans="21:30" ht="15">
      <c r="U203">
        <v>1</v>
      </c>
      <c r="V203" t="s">
        <v>103</v>
      </c>
      <c r="W203" s="337"/>
      <c r="X203" s="90" t="s">
        <v>15</v>
      </c>
      <c r="Y203" s="91">
        <f>$U203*0</f>
        <v>0</v>
      </c>
      <c r="Z203" s="92">
        <f t="shared" si="32"/>
        <v>1</v>
      </c>
      <c r="AA203" s="134">
        <f>$U203*1</f>
        <v>1</v>
      </c>
      <c r="AB203" s="95">
        <f>$U203*1</f>
        <v>1</v>
      </c>
      <c r="AC203" s="135">
        <f>$U203*$AC$214</f>
        <v>1</v>
      </c>
      <c r="AD203">
        <f t="shared" si="33"/>
        <v>4</v>
      </c>
    </row>
    <row r="204" spans="21:30" ht="15">
      <c r="U204">
        <v>12</v>
      </c>
      <c r="V204" t="s">
        <v>343</v>
      </c>
      <c r="W204" s="337"/>
      <c r="X204" s="90" t="s">
        <v>16</v>
      </c>
      <c r="Y204" s="91">
        <f>$U204*0</f>
        <v>0</v>
      </c>
      <c r="Z204" s="92">
        <f>$U204*$Z$208</f>
        <v>12</v>
      </c>
      <c r="AA204" s="134">
        <f>$U204*0</f>
        <v>0</v>
      </c>
      <c r="AB204" s="95">
        <f>$U204*AB208</f>
        <v>12</v>
      </c>
      <c r="AC204" s="135">
        <f>$U204*0</f>
        <v>0</v>
      </c>
      <c r="AD204">
        <f t="shared" si="33"/>
        <v>24</v>
      </c>
    </row>
    <row r="205" spans="21:30" ht="15">
      <c r="U205">
        <v>1</v>
      </c>
      <c r="V205" t="s">
        <v>344</v>
      </c>
      <c r="W205" s="337"/>
      <c r="X205" s="90" t="s">
        <v>17</v>
      </c>
      <c r="Y205" s="91">
        <f>$U205*0</f>
        <v>0</v>
      </c>
      <c r="Z205" s="92">
        <f>$U205*$Z$214</f>
        <v>1</v>
      </c>
      <c r="AA205" s="134">
        <f>$U205*1</f>
        <v>1</v>
      </c>
      <c r="AB205" s="95">
        <f>$U205*1</f>
        <v>1</v>
      </c>
      <c r="AC205" s="135">
        <f>$U205*$AC$214</f>
        <v>1</v>
      </c>
      <c r="AD205">
        <f t="shared" si="33"/>
        <v>4</v>
      </c>
    </row>
    <row r="206" spans="21:30" ht="15">
      <c r="U206">
        <v>1</v>
      </c>
      <c r="V206" t="s">
        <v>115</v>
      </c>
      <c r="W206" s="337"/>
      <c r="X206" s="90" t="s">
        <v>18</v>
      </c>
      <c r="Y206" s="91">
        <f>$U206*0</f>
        <v>0</v>
      </c>
      <c r="Z206" s="92">
        <f>$U206*$Z$214</f>
        <v>1</v>
      </c>
      <c r="AA206" s="134">
        <f>$U206*1</f>
        <v>1</v>
      </c>
      <c r="AB206" s="95">
        <f>$U206*1</f>
        <v>1</v>
      </c>
      <c r="AC206" s="135">
        <f>$U206*$AC$214</f>
        <v>1</v>
      </c>
      <c r="AD206">
        <f t="shared" si="33"/>
        <v>4</v>
      </c>
    </row>
    <row r="207" spans="21:30" ht="15">
      <c r="U207">
        <v>1</v>
      </c>
      <c r="V207" t="s">
        <v>122</v>
      </c>
      <c r="W207" s="337"/>
      <c r="X207" s="90" t="s">
        <v>346</v>
      </c>
      <c r="Y207" s="91">
        <f>$U207*$Y$170</f>
        <v>1</v>
      </c>
      <c r="Z207" s="92">
        <f>$U207*$Z$214</f>
        <v>1</v>
      </c>
      <c r="AA207" s="134">
        <f>$U207*$AA$214</f>
        <v>2</v>
      </c>
      <c r="AB207" s="95">
        <f>$U207*$AB$214</f>
        <v>4</v>
      </c>
      <c r="AC207" s="135">
        <f>$U207*$AC$214</f>
        <v>1</v>
      </c>
      <c r="AD207">
        <f t="shared" si="33"/>
        <v>9</v>
      </c>
    </row>
    <row r="208" spans="21:30" ht="15">
      <c r="U208">
        <v>1</v>
      </c>
      <c r="V208" t="s">
        <v>347</v>
      </c>
      <c r="W208" s="337"/>
      <c r="X208" s="90" t="s">
        <v>348</v>
      </c>
      <c r="Y208" s="91">
        <f>$U208*0</f>
        <v>0</v>
      </c>
      <c r="Z208" s="92">
        <f>$U208*$Y$214</f>
        <v>1</v>
      </c>
      <c r="AA208" s="134">
        <f>$U208*0</f>
        <v>0</v>
      </c>
      <c r="AB208" s="95">
        <f>U208*1</f>
        <v>1</v>
      </c>
      <c r="AC208" s="135">
        <f>$U208*0</f>
        <v>0</v>
      </c>
      <c r="AD208">
        <f t="shared" si="33"/>
        <v>2</v>
      </c>
    </row>
    <row r="209" spans="21:30" ht="15">
      <c r="U209">
        <v>1</v>
      </c>
      <c r="V209" t="s">
        <v>349</v>
      </c>
      <c r="W209" s="337"/>
      <c r="X209" s="90" t="s">
        <v>350</v>
      </c>
      <c r="Y209" s="91">
        <f>Y207+Y208</f>
        <v>1</v>
      </c>
      <c r="Z209" s="92">
        <f>Z207+Z208</f>
        <v>2</v>
      </c>
      <c r="AA209" s="134">
        <f>AA207+AA208</f>
        <v>2</v>
      </c>
      <c r="AB209" s="95">
        <f>AB207+AB208</f>
        <v>5</v>
      </c>
      <c r="AC209" s="135">
        <f>$U209*$AC$214</f>
        <v>1</v>
      </c>
      <c r="AD209">
        <f t="shared" si="33"/>
        <v>11</v>
      </c>
    </row>
    <row r="210" spans="21:30" ht="15.75" thickBot="1">
      <c r="U210">
        <v>1</v>
      </c>
      <c r="V210" t="s">
        <v>132</v>
      </c>
      <c r="W210" s="338"/>
      <c r="X210" s="103" t="s">
        <v>22</v>
      </c>
      <c r="Y210" s="104">
        <v>1</v>
      </c>
      <c r="Z210" s="105">
        <v>1</v>
      </c>
      <c r="AA210" s="136">
        <v>1</v>
      </c>
      <c r="AB210" s="108">
        <v>1</v>
      </c>
      <c r="AC210" s="137">
        <v>1</v>
      </c>
      <c r="AD210">
        <f t="shared" si="33"/>
        <v>5</v>
      </c>
    </row>
    <row r="211" ht="15.75" thickBot="1"/>
    <row r="212" spans="25:29" ht="15.75" thickBot="1">
      <c r="Y212" s="339" t="s">
        <v>353</v>
      </c>
      <c r="Z212" s="340"/>
      <c r="AA212" s="340"/>
      <c r="AB212" s="340"/>
      <c r="AC212" s="341"/>
    </row>
    <row r="213" spans="25:29" ht="15.75" thickBot="1">
      <c r="Y213" s="64" t="s">
        <v>434</v>
      </c>
      <c r="Z213" s="116" t="s">
        <v>435</v>
      </c>
      <c r="AA213" s="131" t="s">
        <v>436</v>
      </c>
      <c r="AB213" s="82" t="s">
        <v>437</v>
      </c>
      <c r="AC213" s="132" t="s">
        <v>438</v>
      </c>
    </row>
    <row r="214" spans="25:29" ht="15.75" thickBot="1">
      <c r="Y214" s="64">
        <v>1</v>
      </c>
      <c r="Z214" s="116">
        <v>1</v>
      </c>
      <c r="AA214" s="66">
        <v>2</v>
      </c>
      <c r="AB214" s="68">
        <v>4</v>
      </c>
      <c r="AC214" s="132">
        <v>1</v>
      </c>
    </row>
    <row r="216" ht="15.75" thickBot="1"/>
    <row r="217" spans="23:28" ht="15.75" thickBot="1">
      <c r="W217" s="25"/>
      <c r="Y217" s="339" t="s">
        <v>440</v>
      </c>
      <c r="Z217" s="340"/>
      <c r="AA217" s="340"/>
      <c r="AB217" s="341"/>
    </row>
    <row r="218" spans="23:28" ht="15.75" thickBot="1">
      <c r="W218" s="63"/>
      <c r="Y218" s="78" t="s">
        <v>441</v>
      </c>
      <c r="Z218" s="79" t="s">
        <v>442</v>
      </c>
      <c r="AA218" s="131" t="s">
        <v>443</v>
      </c>
      <c r="AB218" s="82" t="s">
        <v>444</v>
      </c>
    </row>
    <row r="219" spans="21:31" ht="15">
      <c r="U219">
        <v>6</v>
      </c>
      <c r="V219" t="s">
        <v>336</v>
      </c>
      <c r="W219" s="336" t="s">
        <v>445</v>
      </c>
      <c r="X219" s="77" t="s">
        <v>8</v>
      </c>
      <c r="Y219" s="78">
        <f>$U219*$Y$214</f>
        <v>6</v>
      </c>
      <c r="Z219" s="79">
        <f aca="true" t="shared" si="34" ref="Z219:Z225">$U219*$Z$214</f>
        <v>6</v>
      </c>
      <c r="AA219" s="131">
        <f>$U219*$AA$214</f>
        <v>12</v>
      </c>
      <c r="AB219" s="82">
        <f>$U219*$AB$214</f>
        <v>24</v>
      </c>
      <c r="AC219">
        <f>SUM(Y219:AB219)</f>
        <v>48</v>
      </c>
      <c r="AE219">
        <f>AC219+AD197+AA175+AE153+AJ131+AL109+AD9</f>
        <v>558</v>
      </c>
    </row>
    <row r="220" spans="21:29" ht="15">
      <c r="U220">
        <v>6</v>
      </c>
      <c r="V220" t="s">
        <v>338</v>
      </c>
      <c r="W220" s="337"/>
      <c r="X220" s="90" t="s">
        <v>10</v>
      </c>
      <c r="Y220" s="91">
        <f>$U220*$Y$214</f>
        <v>6</v>
      </c>
      <c r="Z220" s="92">
        <f t="shared" si="34"/>
        <v>6</v>
      </c>
      <c r="AA220" s="134">
        <f>$U220*$AA$214</f>
        <v>12</v>
      </c>
      <c r="AB220" s="95">
        <f>$U220*$AB$214</f>
        <v>24</v>
      </c>
      <c r="AC220">
        <f>SUM(Y220:AB220)</f>
        <v>48</v>
      </c>
    </row>
    <row r="221" spans="21:29" ht="15">
      <c r="U221">
        <v>2</v>
      </c>
      <c r="V221" t="s">
        <v>82</v>
      </c>
      <c r="W221" s="337"/>
      <c r="X221" s="90" t="s">
        <v>11</v>
      </c>
      <c r="Y221" s="91">
        <f>$U221*$Y$214</f>
        <v>2</v>
      </c>
      <c r="Z221" s="92">
        <f t="shared" si="34"/>
        <v>2</v>
      </c>
      <c r="AA221" s="134">
        <f>$U221*$AA$214</f>
        <v>4</v>
      </c>
      <c r="AB221" s="95">
        <f>$U221*$AB$214</f>
        <v>8</v>
      </c>
      <c r="AC221">
        <f>SUM(Y221:AB221)</f>
        <v>16</v>
      </c>
    </row>
    <row r="222" spans="21:29" ht="15">
      <c r="U222">
        <v>6</v>
      </c>
      <c r="V222" t="s">
        <v>93</v>
      </c>
      <c r="W222" s="337"/>
      <c r="X222" s="90" t="s">
        <v>13</v>
      </c>
      <c r="Y222" s="91">
        <f>$U222*$Y$214</f>
        <v>6</v>
      </c>
      <c r="Z222" s="92">
        <f t="shared" si="34"/>
        <v>6</v>
      </c>
      <c r="AA222" s="134">
        <f>$U222*$AA$214</f>
        <v>12</v>
      </c>
      <c r="AB222" s="95">
        <f>$U222*$AB$214</f>
        <v>24</v>
      </c>
      <c r="AC222">
        <f aca="true" t="shared" si="35" ref="AC222:AC232">SUM(Y222:AB222)</f>
        <v>48</v>
      </c>
    </row>
    <row r="223" spans="21:29" ht="15">
      <c r="U223" s="9">
        <v>2000</v>
      </c>
      <c r="V223" s="9" t="s">
        <v>99</v>
      </c>
      <c r="W223" s="337"/>
      <c r="X223" s="90" t="s">
        <v>14</v>
      </c>
      <c r="Y223" s="91">
        <f aca="true" t="shared" si="36" ref="Y223:Y228">$U223*0</f>
        <v>0</v>
      </c>
      <c r="Z223" s="92">
        <f t="shared" si="34"/>
        <v>2000</v>
      </c>
      <c r="AA223" s="134">
        <f>$U223*$AA$214</f>
        <v>4000</v>
      </c>
      <c r="AB223" s="95">
        <f>$U223*$AB$214</f>
        <v>8000</v>
      </c>
      <c r="AC223">
        <f t="shared" si="35"/>
        <v>14000</v>
      </c>
    </row>
    <row r="224" spans="21:29" ht="15">
      <c r="U224">
        <v>1</v>
      </c>
      <c r="V224" t="s">
        <v>90</v>
      </c>
      <c r="W224" s="337"/>
      <c r="X224" s="90" t="s">
        <v>102</v>
      </c>
      <c r="Y224" s="91">
        <f t="shared" si="36"/>
        <v>0</v>
      </c>
      <c r="Z224" s="92">
        <f t="shared" si="34"/>
        <v>1</v>
      </c>
      <c r="AA224" s="134">
        <f>$U224*0</f>
        <v>0</v>
      </c>
      <c r="AB224" s="95">
        <f>$U224*1</f>
        <v>1</v>
      </c>
      <c r="AC224">
        <f t="shared" si="35"/>
        <v>2</v>
      </c>
    </row>
    <row r="225" spans="21:29" ht="15">
      <c r="U225">
        <v>1</v>
      </c>
      <c r="V225" t="s">
        <v>103</v>
      </c>
      <c r="W225" s="337"/>
      <c r="X225" s="90" t="s">
        <v>15</v>
      </c>
      <c r="Y225" s="91">
        <f t="shared" si="36"/>
        <v>0</v>
      </c>
      <c r="Z225" s="92">
        <f t="shared" si="34"/>
        <v>1</v>
      </c>
      <c r="AA225" s="134">
        <f>$U225*1</f>
        <v>1</v>
      </c>
      <c r="AB225" s="95">
        <f>$U225*1</f>
        <v>1</v>
      </c>
      <c r="AC225">
        <f t="shared" si="35"/>
        <v>3</v>
      </c>
    </row>
    <row r="226" spans="21:29" ht="15">
      <c r="U226">
        <v>12</v>
      </c>
      <c r="V226" t="s">
        <v>343</v>
      </c>
      <c r="W226" s="337"/>
      <c r="X226" s="90" t="s">
        <v>16</v>
      </c>
      <c r="Y226" s="91">
        <f t="shared" si="36"/>
        <v>0</v>
      </c>
      <c r="Z226" s="92">
        <f>$U226*$Z$208</f>
        <v>12</v>
      </c>
      <c r="AA226" s="134">
        <f>$U226*0</f>
        <v>0</v>
      </c>
      <c r="AB226" s="95">
        <f>$U226*AB230</f>
        <v>12</v>
      </c>
      <c r="AC226">
        <f t="shared" si="35"/>
        <v>24</v>
      </c>
    </row>
    <row r="227" spans="21:29" ht="15">
      <c r="U227">
        <v>1</v>
      </c>
      <c r="V227" t="s">
        <v>344</v>
      </c>
      <c r="W227" s="337"/>
      <c r="X227" s="90" t="s">
        <v>17</v>
      </c>
      <c r="Y227" s="91">
        <f t="shared" si="36"/>
        <v>0</v>
      </c>
      <c r="Z227" s="92">
        <f>$U227*$Z$214</f>
        <v>1</v>
      </c>
      <c r="AA227" s="134">
        <f>$U227*1</f>
        <v>1</v>
      </c>
      <c r="AB227" s="95">
        <f>$U227*1</f>
        <v>1</v>
      </c>
      <c r="AC227">
        <f t="shared" si="35"/>
        <v>3</v>
      </c>
    </row>
    <row r="228" spans="21:29" ht="15">
      <c r="U228">
        <v>1</v>
      </c>
      <c r="V228" t="s">
        <v>115</v>
      </c>
      <c r="W228" s="337"/>
      <c r="X228" s="90" t="s">
        <v>18</v>
      </c>
      <c r="Y228" s="91">
        <f t="shared" si="36"/>
        <v>0</v>
      </c>
      <c r="Z228" s="92">
        <f>$U228*$Z$214</f>
        <v>1</v>
      </c>
      <c r="AA228" s="134">
        <f>$U228*1</f>
        <v>1</v>
      </c>
      <c r="AB228" s="95">
        <f>$U228*1</f>
        <v>1</v>
      </c>
      <c r="AC228">
        <f t="shared" si="35"/>
        <v>3</v>
      </c>
    </row>
    <row r="229" spans="21:29" ht="15">
      <c r="U229">
        <v>1</v>
      </c>
      <c r="V229" t="s">
        <v>122</v>
      </c>
      <c r="W229" s="337"/>
      <c r="X229" s="90" t="s">
        <v>346</v>
      </c>
      <c r="Y229" s="91">
        <f>$U229*$Y$170</f>
        <v>1</v>
      </c>
      <c r="Z229" s="92">
        <f>$U229*$Z$214</f>
        <v>1</v>
      </c>
      <c r="AA229" s="134">
        <f>$U229*$AA$214</f>
        <v>2</v>
      </c>
      <c r="AB229" s="95">
        <f>$U229*$AB$214</f>
        <v>4</v>
      </c>
      <c r="AC229">
        <f t="shared" si="35"/>
        <v>8</v>
      </c>
    </row>
    <row r="230" spans="21:29" ht="15">
      <c r="U230">
        <v>1</v>
      </c>
      <c r="V230" t="s">
        <v>347</v>
      </c>
      <c r="W230" s="337"/>
      <c r="X230" s="90" t="s">
        <v>348</v>
      </c>
      <c r="Y230" s="91">
        <f>$U230*0</f>
        <v>0</v>
      </c>
      <c r="Z230" s="92">
        <f>$U230*$Y$214</f>
        <v>1</v>
      </c>
      <c r="AA230" s="134">
        <f>$U230*0</f>
        <v>0</v>
      </c>
      <c r="AB230" s="95">
        <f>U230*1</f>
        <v>1</v>
      </c>
      <c r="AC230">
        <f t="shared" si="35"/>
        <v>2</v>
      </c>
    </row>
    <row r="231" spans="21:29" ht="15">
      <c r="U231">
        <v>1</v>
      </c>
      <c r="V231" t="s">
        <v>349</v>
      </c>
      <c r="W231" s="337"/>
      <c r="X231" s="90" t="s">
        <v>350</v>
      </c>
      <c r="Y231" s="91">
        <f>Y229+Y230</f>
        <v>1</v>
      </c>
      <c r="Z231" s="92">
        <f>Z229+Z230</f>
        <v>2</v>
      </c>
      <c r="AA231" s="134">
        <f>AA229+AA230</f>
        <v>2</v>
      </c>
      <c r="AB231" s="95">
        <f>AB229+AB230</f>
        <v>5</v>
      </c>
      <c r="AC231">
        <f t="shared" si="35"/>
        <v>10</v>
      </c>
    </row>
    <row r="232" spans="21:29" ht="15.75" thickBot="1">
      <c r="U232">
        <v>1</v>
      </c>
      <c r="V232" t="s">
        <v>132</v>
      </c>
      <c r="W232" s="338"/>
      <c r="X232" s="103" t="s">
        <v>22</v>
      </c>
      <c r="Y232" s="104">
        <v>1</v>
      </c>
      <c r="Z232" s="105">
        <v>1</v>
      </c>
      <c r="AA232" s="136">
        <v>1</v>
      </c>
      <c r="AB232" s="108">
        <v>1</v>
      </c>
      <c r="AC232">
        <f t="shared" si="35"/>
        <v>4</v>
      </c>
    </row>
    <row r="233" ht="15.75" thickBot="1"/>
    <row r="234" spans="25:29" ht="15.75" thickBot="1">
      <c r="Y234" s="339" t="s">
        <v>353</v>
      </c>
      <c r="Z234" s="340"/>
      <c r="AA234" s="340"/>
      <c r="AB234" s="340"/>
      <c r="AC234" s="341"/>
    </row>
    <row r="235" spans="25:29" ht="15.75" thickBot="1">
      <c r="Y235" s="64" t="s">
        <v>446</v>
      </c>
      <c r="Z235" s="116" t="s">
        <v>435</v>
      </c>
      <c r="AA235" s="131" t="s">
        <v>436</v>
      </c>
      <c r="AB235" s="82" t="s">
        <v>437</v>
      </c>
      <c r="AC235" s="132" t="s">
        <v>438</v>
      </c>
    </row>
    <row r="236" spans="25:29" ht="15.75" thickBot="1">
      <c r="Y236" s="64">
        <v>1</v>
      </c>
      <c r="Z236" s="116">
        <v>1</v>
      </c>
      <c r="AA236" s="66">
        <v>2</v>
      </c>
      <c r="AB236" s="68">
        <v>4</v>
      </c>
      <c r="AC236" s="132">
        <v>1</v>
      </c>
    </row>
  </sheetData>
  <sheetProtection/>
  <mergeCells count="34">
    <mergeCell ref="Y6:AC6"/>
    <mergeCell ref="AE6:AI6"/>
    <mergeCell ref="Y7:AB7"/>
    <mergeCell ref="AE7:AH7"/>
    <mergeCell ref="W9:W22"/>
    <mergeCell ref="AE11:AF11"/>
    <mergeCell ref="Y146:AI146"/>
    <mergeCell ref="Y107:AK107"/>
    <mergeCell ref="W109:W122"/>
    <mergeCell ref="A113:B113"/>
    <mergeCell ref="A114:A115"/>
    <mergeCell ref="A116:A118"/>
    <mergeCell ref="A119:A121"/>
    <mergeCell ref="A122:B122"/>
    <mergeCell ref="Y217:AB217"/>
    <mergeCell ref="W175:W188"/>
    <mergeCell ref="A123:A124"/>
    <mergeCell ref="Y124:AK124"/>
    <mergeCell ref="A125:A127"/>
    <mergeCell ref="A128:A130"/>
    <mergeCell ref="Y129:AI129"/>
    <mergeCell ref="W131:W144"/>
    <mergeCell ref="A135:A136"/>
    <mergeCell ref="B135:D135"/>
    <mergeCell ref="W219:W232"/>
    <mergeCell ref="Y151:AD151"/>
    <mergeCell ref="W153:W166"/>
    <mergeCell ref="Y168:AD168"/>
    <mergeCell ref="Y173:Z173"/>
    <mergeCell ref="Y234:AC234"/>
    <mergeCell ref="Y190:Z190"/>
    <mergeCell ref="Y195:AC195"/>
    <mergeCell ref="W197:W210"/>
    <mergeCell ref="Y212:AC2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112"/>
  <sheetViews>
    <sheetView showGridLines="0" view="pageBreakPreview" zoomScale="80" zoomScaleNormal="130" zoomScaleSheetLayoutView="80" zoomScalePageLayoutView="0" workbookViewId="0" topLeftCell="A85">
      <selection activeCell="H96" sqref="H96"/>
    </sheetView>
  </sheetViews>
  <sheetFormatPr defaultColWidth="11.421875" defaultRowHeight="15"/>
  <cols>
    <col min="1" max="1" width="5.8515625" style="170" customWidth="1"/>
    <col min="2" max="2" width="3.140625" style="170" customWidth="1"/>
    <col min="3" max="3" width="22.57421875" style="170" customWidth="1"/>
    <col min="4" max="5" width="3.00390625" style="170" customWidth="1"/>
    <col min="6" max="6" width="86.00390625" style="170" customWidth="1"/>
    <col min="7" max="7" width="20.8515625" style="170" customWidth="1"/>
    <col min="8" max="8" width="10.7109375" style="170" customWidth="1"/>
    <col min="9" max="9" width="9.7109375" style="170" customWidth="1"/>
    <col min="10" max="10" width="10.140625" style="170" customWidth="1"/>
    <col min="11" max="11" width="9.00390625" style="170" customWidth="1"/>
    <col min="12" max="12" width="9.57421875" style="170" customWidth="1"/>
    <col min="13" max="13" width="12.28125" style="170" customWidth="1"/>
    <col min="14" max="14" width="33.7109375" style="170" customWidth="1"/>
    <col min="15" max="15" width="20.8515625" style="170" customWidth="1"/>
    <col min="16" max="16" width="16.7109375" style="170" customWidth="1"/>
    <col min="17" max="17" width="16.8515625" style="170" customWidth="1"/>
  </cols>
  <sheetData>
    <row r="1" spans="1:17" ht="15">
      <c r="A1" s="359" t="s">
        <v>461</v>
      </c>
      <c r="B1" s="360"/>
      <c r="C1" s="360"/>
      <c r="D1" s="360"/>
      <c r="E1" s="360"/>
      <c r="F1" s="360"/>
      <c r="G1" s="360"/>
      <c r="H1" s="360"/>
      <c r="I1" s="360"/>
      <c r="J1" s="360"/>
      <c r="K1" s="360"/>
      <c r="L1" s="360"/>
      <c r="M1" s="360"/>
      <c r="N1" s="360"/>
      <c r="O1" s="360"/>
      <c r="P1" s="360"/>
      <c r="Q1" s="142" t="s">
        <v>462</v>
      </c>
    </row>
    <row r="2" spans="1:17" ht="25.5" customHeight="1">
      <c r="A2" s="353" t="s">
        <v>463</v>
      </c>
      <c r="B2" s="361" t="s">
        <v>464</v>
      </c>
      <c r="C2" s="362"/>
      <c r="D2" s="357" t="s">
        <v>465</v>
      </c>
      <c r="E2" s="366"/>
      <c r="F2" s="366"/>
      <c r="G2" s="358"/>
      <c r="H2" s="357" t="s">
        <v>466</v>
      </c>
      <c r="I2" s="358"/>
      <c r="J2" s="357" t="s">
        <v>467</v>
      </c>
      <c r="K2" s="366"/>
      <c r="L2" s="358"/>
      <c r="M2" s="353" t="s">
        <v>468</v>
      </c>
      <c r="N2" s="353" t="s">
        <v>469</v>
      </c>
      <c r="O2" s="356" t="s">
        <v>470</v>
      </c>
      <c r="P2" s="357" t="s">
        <v>471</v>
      </c>
      <c r="Q2" s="358"/>
    </row>
    <row r="3" spans="1:17" ht="15" customHeight="1">
      <c r="A3" s="354"/>
      <c r="B3" s="363"/>
      <c r="C3" s="364"/>
      <c r="D3" s="361" t="s">
        <v>472</v>
      </c>
      <c r="E3" s="371"/>
      <c r="F3" s="362"/>
      <c r="G3" s="353" t="s">
        <v>473</v>
      </c>
      <c r="H3" s="353" t="s">
        <v>474</v>
      </c>
      <c r="I3" s="353" t="s">
        <v>475</v>
      </c>
      <c r="J3" s="353" t="s">
        <v>476</v>
      </c>
      <c r="K3" s="357" t="s">
        <v>477</v>
      </c>
      <c r="L3" s="358"/>
      <c r="M3" s="354"/>
      <c r="N3" s="354"/>
      <c r="O3" s="356"/>
      <c r="P3" s="353" t="s">
        <v>478</v>
      </c>
      <c r="Q3" s="353" t="s">
        <v>479</v>
      </c>
    </row>
    <row r="4" spans="1:17" ht="15" customHeight="1">
      <c r="A4" s="355"/>
      <c r="B4" s="365"/>
      <c r="C4" s="364"/>
      <c r="D4" s="363"/>
      <c r="E4" s="372"/>
      <c r="F4" s="364"/>
      <c r="G4" s="355"/>
      <c r="H4" s="355"/>
      <c r="I4" s="355"/>
      <c r="J4" s="355"/>
      <c r="K4" s="143" t="s">
        <v>480</v>
      </c>
      <c r="L4" s="143" t="s">
        <v>481</v>
      </c>
      <c r="M4" s="355"/>
      <c r="N4" s="355"/>
      <c r="O4" s="356" t="s">
        <v>470</v>
      </c>
      <c r="P4" s="355"/>
      <c r="Q4" s="355"/>
    </row>
    <row r="5" spans="1:17" ht="38.25" customHeight="1">
      <c r="A5" s="144"/>
      <c r="B5" s="367" t="s">
        <v>482</v>
      </c>
      <c r="C5" s="368"/>
      <c r="D5" s="145"/>
      <c r="E5" s="145"/>
      <c r="F5" s="146" t="s">
        <v>483</v>
      </c>
      <c r="G5" s="147" t="s">
        <v>484</v>
      </c>
      <c r="H5" s="144"/>
      <c r="I5" s="144"/>
      <c r="J5" s="148" t="s">
        <v>485</v>
      </c>
      <c r="K5" s="143"/>
      <c r="L5" s="143"/>
      <c r="M5" s="149" t="s">
        <v>486</v>
      </c>
      <c r="N5" s="150" t="s">
        <v>487</v>
      </c>
      <c r="O5" s="151" t="s">
        <v>488</v>
      </c>
      <c r="P5" s="151" t="s">
        <v>489</v>
      </c>
      <c r="Q5" s="152" t="s">
        <v>490</v>
      </c>
    </row>
    <row r="6" spans="1:17" ht="36.75" customHeight="1">
      <c r="A6" s="144"/>
      <c r="B6" s="153"/>
      <c r="C6" s="154"/>
      <c r="D6" s="155" t="s">
        <v>491</v>
      </c>
      <c r="E6" s="369" t="s">
        <v>492</v>
      </c>
      <c r="F6" s="370"/>
      <c r="G6" s="156" t="s">
        <v>493</v>
      </c>
      <c r="H6" s="144"/>
      <c r="I6" s="144"/>
      <c r="J6" s="144"/>
      <c r="K6" s="157"/>
      <c r="L6" s="157"/>
      <c r="M6" s="158"/>
      <c r="N6" s="159" t="s">
        <v>494</v>
      </c>
      <c r="O6" s="160"/>
      <c r="P6" s="156"/>
      <c r="Q6" s="161"/>
    </row>
    <row r="7" spans="1:17" ht="26.25" customHeight="1">
      <c r="A7" s="144"/>
      <c r="B7" s="153"/>
      <c r="C7" s="154"/>
      <c r="D7" s="155" t="s">
        <v>495</v>
      </c>
      <c r="E7" s="369" t="s">
        <v>496</v>
      </c>
      <c r="F7" s="370"/>
      <c r="G7" s="162" t="s">
        <v>497</v>
      </c>
      <c r="H7" s="144"/>
      <c r="I7" s="144"/>
      <c r="J7" s="144"/>
      <c r="K7" s="157"/>
      <c r="L7" s="157"/>
      <c r="M7" s="158"/>
      <c r="N7" s="159" t="s">
        <v>498</v>
      </c>
      <c r="O7" s="161"/>
      <c r="P7" s="156"/>
      <c r="Q7" s="161"/>
    </row>
    <row r="8" spans="1:17" ht="37.5" customHeight="1">
      <c r="A8" s="144"/>
      <c r="B8" s="163"/>
      <c r="C8" s="164"/>
      <c r="D8" s="155" t="s">
        <v>499</v>
      </c>
      <c r="E8" s="369" t="s">
        <v>500</v>
      </c>
      <c r="F8" s="370"/>
      <c r="G8" s="165" t="s">
        <v>501</v>
      </c>
      <c r="H8" s="144"/>
      <c r="I8" s="144"/>
      <c r="J8" s="144"/>
      <c r="K8" s="157"/>
      <c r="L8" s="157"/>
      <c r="M8" s="158"/>
      <c r="N8" s="166" t="s">
        <v>502</v>
      </c>
      <c r="O8" s="157"/>
      <c r="P8" s="156" t="s">
        <v>503</v>
      </c>
      <c r="Q8" s="156" t="s">
        <v>504</v>
      </c>
    </row>
    <row r="9" spans="1:17" ht="15" customHeight="1">
      <c r="A9" s="144"/>
      <c r="B9" s="153"/>
      <c r="C9" s="154"/>
      <c r="D9" s="155" t="s">
        <v>505</v>
      </c>
      <c r="E9" s="369" t="s">
        <v>506</v>
      </c>
      <c r="F9" s="370"/>
      <c r="G9" s="162" t="s">
        <v>507</v>
      </c>
      <c r="H9" s="144"/>
      <c r="I9" s="144"/>
      <c r="J9" s="144"/>
      <c r="K9" s="157"/>
      <c r="L9" s="157"/>
      <c r="M9" s="158"/>
      <c r="N9" s="167" t="s">
        <v>508</v>
      </c>
      <c r="O9" s="157"/>
      <c r="P9" s="154"/>
      <c r="Q9" s="160"/>
    </row>
    <row r="10" spans="1:17" ht="15" customHeight="1">
      <c r="A10" s="144"/>
      <c r="B10" s="373" t="s">
        <v>509</v>
      </c>
      <c r="C10" s="374" t="s">
        <v>510</v>
      </c>
      <c r="D10" s="163"/>
      <c r="E10" s="369" t="s">
        <v>511</v>
      </c>
      <c r="F10" s="370"/>
      <c r="G10" s="375" t="s">
        <v>512</v>
      </c>
      <c r="H10" s="144"/>
      <c r="I10" s="144"/>
      <c r="J10" s="144"/>
      <c r="K10" s="157"/>
      <c r="L10" s="157"/>
      <c r="M10" s="158"/>
      <c r="N10" s="168" t="s">
        <v>513</v>
      </c>
      <c r="O10" s="157"/>
      <c r="P10" s="375" t="s">
        <v>514</v>
      </c>
      <c r="Q10" s="375" t="s">
        <v>514</v>
      </c>
    </row>
    <row r="11" spans="1:17" ht="15" customHeight="1">
      <c r="A11" s="144"/>
      <c r="B11" s="373"/>
      <c r="C11" s="374"/>
      <c r="D11" s="163" t="s">
        <v>515</v>
      </c>
      <c r="E11" s="369" t="s">
        <v>516</v>
      </c>
      <c r="F11" s="370"/>
      <c r="G11" s="375"/>
      <c r="H11" s="144"/>
      <c r="I11" s="144"/>
      <c r="J11" s="144"/>
      <c r="K11" s="157"/>
      <c r="L11" s="157"/>
      <c r="M11" s="158"/>
      <c r="N11" s="160"/>
      <c r="O11" s="157"/>
      <c r="P11" s="375"/>
      <c r="Q11" s="375"/>
    </row>
    <row r="12" spans="1:17" ht="15" customHeight="1">
      <c r="A12" s="144"/>
      <c r="B12" s="373"/>
      <c r="C12" s="374"/>
      <c r="D12" s="153"/>
      <c r="E12" s="369" t="s">
        <v>517</v>
      </c>
      <c r="F12" s="370"/>
      <c r="G12" s="162" t="s">
        <v>518</v>
      </c>
      <c r="H12" s="144"/>
      <c r="I12" s="144"/>
      <c r="J12" s="144"/>
      <c r="K12" s="157"/>
      <c r="L12" s="157"/>
      <c r="M12" s="158"/>
      <c r="N12" s="160"/>
      <c r="O12" s="157"/>
      <c r="P12" s="375"/>
      <c r="Q12" s="375"/>
    </row>
    <row r="13" spans="1:17" ht="15" customHeight="1">
      <c r="A13" s="144"/>
      <c r="B13" s="373"/>
      <c r="C13" s="374"/>
      <c r="D13" s="153"/>
      <c r="E13" s="376" t="s">
        <v>519</v>
      </c>
      <c r="F13" s="377"/>
      <c r="G13" s="156" t="s">
        <v>520</v>
      </c>
      <c r="H13" s="144"/>
      <c r="I13" s="144"/>
      <c r="J13" s="144"/>
      <c r="K13" s="157"/>
      <c r="L13" s="157"/>
      <c r="M13" s="158"/>
      <c r="N13" s="160"/>
      <c r="O13" s="157"/>
      <c r="P13" s="154"/>
      <c r="Q13" s="160"/>
    </row>
    <row r="14" spans="1:17" ht="15" customHeight="1">
      <c r="A14" s="144"/>
      <c r="B14" s="153"/>
      <c r="C14" s="169"/>
      <c r="D14" s="153"/>
      <c r="E14" s="376" t="s">
        <v>521</v>
      </c>
      <c r="F14" s="377"/>
      <c r="G14" s="158"/>
      <c r="H14" s="144"/>
      <c r="I14" s="144"/>
      <c r="J14" s="144"/>
      <c r="K14" s="157"/>
      <c r="L14" s="157"/>
      <c r="M14" s="158"/>
      <c r="N14" s="168"/>
      <c r="O14" s="157"/>
      <c r="P14" s="154"/>
      <c r="Q14" s="160"/>
    </row>
    <row r="15" spans="1:17" ht="47.25" customHeight="1">
      <c r="A15" s="144"/>
      <c r="B15" s="378" t="s">
        <v>522</v>
      </c>
      <c r="C15" s="379" t="s">
        <v>523</v>
      </c>
      <c r="E15" s="155" t="s">
        <v>524</v>
      </c>
      <c r="F15" s="171" t="s">
        <v>525</v>
      </c>
      <c r="G15" s="158"/>
      <c r="H15" s="144"/>
      <c r="I15" s="144"/>
      <c r="J15" s="144"/>
      <c r="K15" s="157"/>
      <c r="L15" s="157"/>
      <c r="M15" s="158"/>
      <c r="N15" s="172"/>
      <c r="O15" s="157"/>
      <c r="P15" s="171" t="s">
        <v>526</v>
      </c>
      <c r="Q15" s="171" t="s">
        <v>527</v>
      </c>
    </row>
    <row r="16" spans="1:17" ht="15" customHeight="1">
      <c r="A16" s="144"/>
      <c r="B16" s="378"/>
      <c r="C16" s="379"/>
      <c r="D16" s="155" t="s">
        <v>528</v>
      </c>
      <c r="E16" s="369" t="s">
        <v>529</v>
      </c>
      <c r="F16" s="370"/>
      <c r="G16" s="158"/>
      <c r="H16" s="144"/>
      <c r="I16" s="144"/>
      <c r="J16" s="144"/>
      <c r="K16" s="157"/>
      <c r="L16" s="157"/>
      <c r="M16" s="158"/>
      <c r="O16" s="157"/>
      <c r="P16" s="156"/>
      <c r="Q16" s="161"/>
    </row>
    <row r="17" spans="1:17" ht="15" customHeight="1">
      <c r="A17" s="144"/>
      <c r="B17" s="153"/>
      <c r="C17" s="173" t="s">
        <v>530</v>
      </c>
      <c r="D17" s="174"/>
      <c r="E17" s="369" t="s">
        <v>531</v>
      </c>
      <c r="F17" s="370"/>
      <c r="G17" s="158"/>
      <c r="H17" s="144"/>
      <c r="I17" s="144"/>
      <c r="J17" s="144"/>
      <c r="K17" s="157"/>
      <c r="L17" s="157"/>
      <c r="M17" s="158"/>
      <c r="N17" s="144"/>
      <c r="O17" s="157"/>
      <c r="P17" s="156"/>
      <c r="Q17" s="161"/>
    </row>
    <row r="18" spans="1:17" ht="15" customHeight="1">
      <c r="A18" s="144"/>
      <c r="B18" s="380" t="s">
        <v>532</v>
      </c>
      <c r="C18" s="379" t="s">
        <v>533</v>
      </c>
      <c r="D18" s="155" t="s">
        <v>534</v>
      </c>
      <c r="E18" s="369" t="s">
        <v>535</v>
      </c>
      <c r="F18" s="370"/>
      <c r="G18" s="158"/>
      <c r="H18" s="144"/>
      <c r="I18" s="144"/>
      <c r="J18" s="144"/>
      <c r="K18" s="157"/>
      <c r="L18" s="157"/>
      <c r="M18" s="158"/>
      <c r="N18" s="144"/>
      <c r="O18" s="157"/>
      <c r="P18" s="154"/>
      <c r="Q18" s="160"/>
    </row>
    <row r="19" spans="1:17" ht="15" customHeight="1">
      <c r="A19" s="144"/>
      <c r="B19" s="380"/>
      <c r="C19" s="379"/>
      <c r="D19" s="155" t="s">
        <v>536</v>
      </c>
      <c r="E19" s="369" t="s">
        <v>537</v>
      </c>
      <c r="F19" s="370"/>
      <c r="G19" s="158"/>
      <c r="H19" s="144"/>
      <c r="I19" s="144"/>
      <c r="J19" s="144"/>
      <c r="K19" s="157"/>
      <c r="L19" s="157"/>
      <c r="M19" s="158"/>
      <c r="N19" s="144"/>
      <c r="O19" s="157"/>
      <c r="P19" s="156"/>
      <c r="Q19" s="161"/>
    </row>
    <row r="20" spans="1:17" ht="15" customHeight="1">
      <c r="A20" s="144"/>
      <c r="B20" s="380"/>
      <c r="C20" s="379"/>
      <c r="D20" s="155" t="s">
        <v>538</v>
      </c>
      <c r="E20" s="369" t="s">
        <v>539</v>
      </c>
      <c r="F20" s="370"/>
      <c r="G20" s="158"/>
      <c r="H20" s="144"/>
      <c r="I20" s="144"/>
      <c r="J20" s="144"/>
      <c r="K20" s="157"/>
      <c r="L20" s="157"/>
      <c r="M20" s="158"/>
      <c r="N20" s="144"/>
      <c r="O20" s="157"/>
      <c r="P20" s="156"/>
      <c r="Q20" s="161"/>
    </row>
    <row r="21" spans="1:17" ht="27" customHeight="1">
      <c r="A21" s="144"/>
      <c r="B21" s="380"/>
      <c r="C21" s="379"/>
      <c r="D21" s="155" t="s">
        <v>540</v>
      </c>
      <c r="E21" s="369" t="s">
        <v>541</v>
      </c>
      <c r="F21" s="370"/>
      <c r="G21" s="158"/>
      <c r="H21" s="144"/>
      <c r="I21" s="144"/>
      <c r="J21" s="144"/>
      <c r="K21" s="157"/>
      <c r="L21" s="157"/>
      <c r="M21" s="158"/>
      <c r="N21" s="144"/>
      <c r="O21" s="157"/>
      <c r="P21" s="156"/>
      <c r="Q21" s="161"/>
    </row>
    <row r="22" spans="1:17" ht="15" customHeight="1">
      <c r="A22" s="144"/>
      <c r="B22" s="380"/>
      <c r="C22" s="379"/>
      <c r="D22" s="155" t="s">
        <v>542</v>
      </c>
      <c r="E22" s="369" t="s">
        <v>543</v>
      </c>
      <c r="F22" s="370"/>
      <c r="G22" s="158"/>
      <c r="H22" s="144"/>
      <c r="I22" s="144"/>
      <c r="J22" s="144"/>
      <c r="K22" s="157"/>
      <c r="L22" s="157"/>
      <c r="M22" s="158"/>
      <c r="N22" s="144"/>
      <c r="O22" s="157"/>
      <c r="P22" s="156"/>
      <c r="Q22" s="161"/>
    </row>
    <row r="23" spans="1:17" ht="15" customHeight="1">
      <c r="A23" s="144"/>
      <c r="B23" s="175"/>
      <c r="C23" s="156"/>
      <c r="D23" s="155" t="s">
        <v>544</v>
      </c>
      <c r="E23" s="369" t="s">
        <v>545</v>
      </c>
      <c r="F23" s="370"/>
      <c r="G23" s="158"/>
      <c r="H23" s="144"/>
      <c r="I23" s="144"/>
      <c r="J23" s="144"/>
      <c r="K23" s="157"/>
      <c r="L23" s="157"/>
      <c r="M23" s="158"/>
      <c r="N23" s="144"/>
      <c r="O23" s="157"/>
      <c r="P23" s="156"/>
      <c r="Q23" s="161"/>
    </row>
    <row r="24" spans="1:17" ht="15" customHeight="1">
      <c r="A24" s="144"/>
      <c r="B24" s="380" t="s">
        <v>546</v>
      </c>
      <c r="C24" s="379" t="s">
        <v>547</v>
      </c>
      <c r="D24" s="155" t="s">
        <v>548</v>
      </c>
      <c r="E24" s="369" t="s">
        <v>549</v>
      </c>
      <c r="F24" s="370"/>
      <c r="G24" s="158"/>
      <c r="H24" s="144"/>
      <c r="I24" s="144"/>
      <c r="J24" s="144"/>
      <c r="K24" s="157"/>
      <c r="L24" s="157"/>
      <c r="M24" s="158"/>
      <c r="N24" s="144"/>
      <c r="O24" s="157"/>
      <c r="P24" s="176"/>
      <c r="Q24" s="177"/>
    </row>
    <row r="25" spans="1:17" ht="15" customHeight="1">
      <c r="A25" s="144"/>
      <c r="B25" s="380"/>
      <c r="C25" s="379"/>
      <c r="D25" s="155" t="s">
        <v>550</v>
      </c>
      <c r="E25" s="369" t="s">
        <v>551</v>
      </c>
      <c r="F25" s="370"/>
      <c r="G25" s="158"/>
      <c r="H25" s="144"/>
      <c r="I25" s="144"/>
      <c r="J25" s="144"/>
      <c r="K25" s="157"/>
      <c r="L25" s="157"/>
      <c r="M25" s="158"/>
      <c r="N25" s="144"/>
      <c r="O25" s="157"/>
      <c r="P25" s="174"/>
      <c r="Q25" s="144"/>
    </row>
    <row r="26" spans="1:17" ht="15" customHeight="1">
      <c r="A26" s="144"/>
      <c r="B26" s="380"/>
      <c r="C26" s="379"/>
      <c r="D26" s="155" t="s">
        <v>552</v>
      </c>
      <c r="E26" s="369" t="s">
        <v>553</v>
      </c>
      <c r="F26" s="370"/>
      <c r="G26" s="158"/>
      <c r="H26" s="144"/>
      <c r="I26" s="144"/>
      <c r="J26" s="144"/>
      <c r="K26" s="157"/>
      <c r="L26" s="157"/>
      <c r="M26" s="158"/>
      <c r="N26" s="144"/>
      <c r="O26" s="157"/>
      <c r="P26" s="174"/>
      <c r="Q26" s="144"/>
    </row>
    <row r="27" spans="1:17" ht="15" customHeight="1">
      <c r="A27" s="144"/>
      <c r="B27" s="178"/>
      <c r="C27" s="171"/>
      <c r="D27" s="155" t="s">
        <v>554</v>
      </c>
      <c r="E27" s="369" t="s">
        <v>555</v>
      </c>
      <c r="F27" s="370"/>
      <c r="G27" s="158"/>
      <c r="H27" s="144"/>
      <c r="I27" s="144"/>
      <c r="J27" s="144"/>
      <c r="K27" s="157"/>
      <c r="L27" s="157"/>
      <c r="M27" s="158"/>
      <c r="N27" s="144"/>
      <c r="O27" s="157"/>
      <c r="P27" s="174"/>
      <c r="Q27" s="144"/>
    </row>
    <row r="28" spans="1:17" ht="15" customHeight="1">
      <c r="A28" s="144"/>
      <c r="B28" s="378" t="s">
        <v>556</v>
      </c>
      <c r="C28" s="379" t="s">
        <v>547</v>
      </c>
      <c r="D28" s="155" t="s">
        <v>557</v>
      </c>
      <c r="E28" s="369" t="s">
        <v>558</v>
      </c>
      <c r="F28" s="370"/>
      <c r="G28" s="158"/>
      <c r="H28" s="144"/>
      <c r="I28" s="144"/>
      <c r="J28" s="144"/>
      <c r="K28" s="157"/>
      <c r="L28" s="157"/>
      <c r="M28" s="158"/>
      <c r="N28" s="144"/>
      <c r="O28" s="157"/>
      <c r="P28" s="174"/>
      <c r="Q28" s="144"/>
    </row>
    <row r="29" spans="1:17" ht="15" customHeight="1">
      <c r="A29" s="144"/>
      <c r="B29" s="378"/>
      <c r="C29" s="379"/>
      <c r="D29" s="155" t="s">
        <v>559</v>
      </c>
      <c r="E29" s="369" t="s">
        <v>560</v>
      </c>
      <c r="F29" s="370"/>
      <c r="G29" s="158"/>
      <c r="H29" s="144"/>
      <c r="I29" s="144"/>
      <c r="J29" s="144"/>
      <c r="K29" s="157"/>
      <c r="L29" s="157"/>
      <c r="M29" s="158"/>
      <c r="N29" s="144"/>
      <c r="O29" s="157"/>
      <c r="P29" s="174"/>
      <c r="Q29" s="144"/>
    </row>
    <row r="30" spans="1:17" ht="22.5" customHeight="1">
      <c r="A30" s="144"/>
      <c r="B30" s="378"/>
      <c r="C30" s="379"/>
      <c r="D30" s="155" t="s">
        <v>561</v>
      </c>
      <c r="E30" s="369" t="s">
        <v>562</v>
      </c>
      <c r="F30" s="370"/>
      <c r="G30" s="158"/>
      <c r="H30" s="144"/>
      <c r="I30" s="144"/>
      <c r="J30" s="144"/>
      <c r="K30" s="157"/>
      <c r="L30" s="157"/>
      <c r="M30" s="158"/>
      <c r="N30" s="144"/>
      <c r="O30" s="157"/>
      <c r="P30" s="174"/>
      <c r="Q30" s="144"/>
    </row>
    <row r="31" spans="1:17" ht="15" customHeight="1">
      <c r="A31" s="144"/>
      <c r="B31" s="178"/>
      <c r="C31" s="179"/>
      <c r="D31" s="155" t="s">
        <v>563</v>
      </c>
      <c r="E31" s="369" t="s">
        <v>564</v>
      </c>
      <c r="F31" s="370"/>
      <c r="G31" s="158"/>
      <c r="H31" s="144"/>
      <c r="I31" s="144"/>
      <c r="J31" s="144"/>
      <c r="K31" s="157"/>
      <c r="L31" s="157"/>
      <c r="M31" s="158"/>
      <c r="N31" s="144"/>
      <c r="O31" s="157"/>
      <c r="P31" s="174"/>
      <c r="Q31" s="144"/>
    </row>
    <row r="32" spans="1:17" ht="15" customHeight="1">
      <c r="A32" s="144"/>
      <c r="B32" s="378" t="s">
        <v>565</v>
      </c>
      <c r="C32" s="379" t="s">
        <v>566</v>
      </c>
      <c r="D32" s="155" t="s">
        <v>567</v>
      </c>
      <c r="E32" s="369" t="s">
        <v>568</v>
      </c>
      <c r="F32" s="370"/>
      <c r="G32" s="158"/>
      <c r="H32" s="144"/>
      <c r="I32" s="144"/>
      <c r="J32" s="144"/>
      <c r="K32" s="157"/>
      <c r="L32" s="157"/>
      <c r="M32" s="158"/>
      <c r="N32" s="144"/>
      <c r="O32" s="157"/>
      <c r="P32" s="174"/>
      <c r="Q32" s="144"/>
    </row>
    <row r="33" spans="1:17" ht="26.25" customHeight="1">
      <c r="A33" s="144"/>
      <c r="B33" s="378"/>
      <c r="C33" s="379"/>
      <c r="D33" s="155" t="s">
        <v>569</v>
      </c>
      <c r="E33" s="369" t="s">
        <v>570</v>
      </c>
      <c r="F33" s="370"/>
      <c r="G33" s="158"/>
      <c r="H33" s="144"/>
      <c r="I33" s="144"/>
      <c r="J33" s="144"/>
      <c r="K33" s="157"/>
      <c r="L33" s="157"/>
      <c r="M33" s="158"/>
      <c r="N33" s="144"/>
      <c r="O33" s="157"/>
      <c r="P33" s="174"/>
      <c r="Q33" s="144"/>
    </row>
    <row r="34" spans="1:17" ht="15" customHeight="1">
      <c r="A34" s="144"/>
      <c r="B34" s="153"/>
      <c r="C34" s="156"/>
      <c r="D34" s="155" t="s">
        <v>571</v>
      </c>
      <c r="E34" s="369" t="s">
        <v>572</v>
      </c>
      <c r="F34" s="370"/>
      <c r="G34" s="158"/>
      <c r="H34" s="144"/>
      <c r="I34" s="144"/>
      <c r="J34" s="144"/>
      <c r="K34" s="157"/>
      <c r="L34" s="157"/>
      <c r="M34" s="158"/>
      <c r="N34" s="144"/>
      <c r="O34" s="157"/>
      <c r="P34" s="174"/>
      <c r="Q34" s="144"/>
    </row>
    <row r="35" spans="1:17" ht="6" customHeight="1">
      <c r="A35" s="144"/>
      <c r="B35" s="153"/>
      <c r="D35" s="155"/>
      <c r="E35" s="180"/>
      <c r="F35" s="181"/>
      <c r="G35" s="158"/>
      <c r="H35" s="144"/>
      <c r="I35" s="144"/>
      <c r="J35" s="144"/>
      <c r="K35" s="157"/>
      <c r="L35" s="157"/>
      <c r="M35" s="158"/>
      <c r="N35" s="144"/>
      <c r="O35" s="157"/>
      <c r="P35" s="174"/>
      <c r="Q35" s="144"/>
    </row>
    <row r="36" spans="1:17" ht="22.5" customHeight="1">
      <c r="A36" s="144"/>
      <c r="B36" s="378" t="s">
        <v>573</v>
      </c>
      <c r="C36" s="379" t="s">
        <v>574</v>
      </c>
      <c r="D36" s="155"/>
      <c r="E36" s="155" t="s">
        <v>575</v>
      </c>
      <c r="F36" s="182" t="s">
        <v>576</v>
      </c>
      <c r="G36" s="158"/>
      <c r="H36" s="144"/>
      <c r="I36" s="144"/>
      <c r="J36" s="144"/>
      <c r="K36" s="157"/>
      <c r="L36" s="157"/>
      <c r="M36" s="158"/>
      <c r="N36" s="144"/>
      <c r="O36" s="157"/>
      <c r="P36" s="174"/>
      <c r="Q36" s="144"/>
    </row>
    <row r="37" spans="1:17" ht="22.5">
      <c r="A37" s="144"/>
      <c r="B37" s="378"/>
      <c r="C37" s="379"/>
      <c r="D37" s="155" t="s">
        <v>577</v>
      </c>
      <c r="E37" s="369" t="s">
        <v>578</v>
      </c>
      <c r="F37" s="370"/>
      <c r="G37" s="158"/>
      <c r="H37" s="144"/>
      <c r="I37" s="144"/>
      <c r="J37" s="144"/>
      <c r="K37" s="157"/>
      <c r="L37" s="157"/>
      <c r="M37" s="158"/>
      <c r="N37" s="144"/>
      <c r="O37" s="157"/>
      <c r="P37" s="174"/>
      <c r="Q37" s="144"/>
    </row>
    <row r="38" spans="1:17" ht="15" customHeight="1">
      <c r="A38" s="144"/>
      <c r="B38" s="178"/>
      <c r="C38" s="154" t="s">
        <v>579</v>
      </c>
      <c r="D38" s="155" t="s">
        <v>580</v>
      </c>
      <c r="E38" s="369" t="s">
        <v>581</v>
      </c>
      <c r="F38" s="370"/>
      <c r="G38" s="158"/>
      <c r="H38" s="144"/>
      <c r="I38" s="144"/>
      <c r="J38" s="144"/>
      <c r="K38" s="157"/>
      <c r="L38" s="157"/>
      <c r="M38" s="158"/>
      <c r="N38" s="144"/>
      <c r="O38" s="157"/>
      <c r="P38" s="174"/>
      <c r="Q38" s="144"/>
    </row>
    <row r="39" spans="1:17" ht="15" customHeight="1">
      <c r="A39" s="144"/>
      <c r="B39" s="153"/>
      <c r="C39" s="154"/>
      <c r="D39" s="155" t="s">
        <v>582</v>
      </c>
      <c r="E39" s="369" t="s">
        <v>583</v>
      </c>
      <c r="F39" s="370"/>
      <c r="G39" s="158"/>
      <c r="H39" s="144"/>
      <c r="I39" s="144"/>
      <c r="J39" s="144"/>
      <c r="K39" s="157"/>
      <c r="L39" s="157"/>
      <c r="M39" s="158"/>
      <c r="N39" s="144"/>
      <c r="O39" s="157"/>
      <c r="P39" s="174"/>
      <c r="Q39" s="144"/>
    </row>
    <row r="40" spans="1:17" ht="15" customHeight="1">
      <c r="A40" s="144"/>
      <c r="B40" s="378" t="s">
        <v>584</v>
      </c>
      <c r="C40" s="379" t="s">
        <v>585</v>
      </c>
      <c r="D40" s="155" t="s">
        <v>586</v>
      </c>
      <c r="E40" s="369" t="s">
        <v>587</v>
      </c>
      <c r="F40" s="370"/>
      <c r="G40" s="158"/>
      <c r="H40" s="144"/>
      <c r="I40" s="144"/>
      <c r="J40" s="144"/>
      <c r="K40" s="157"/>
      <c r="L40" s="157"/>
      <c r="M40" s="158"/>
      <c r="N40" s="144"/>
      <c r="O40" s="157"/>
      <c r="P40" s="174"/>
      <c r="Q40" s="144"/>
    </row>
    <row r="41" spans="1:17" ht="15" customHeight="1">
      <c r="A41" s="144"/>
      <c r="B41" s="378"/>
      <c r="C41" s="379"/>
      <c r="E41" s="374" t="s">
        <v>588</v>
      </c>
      <c r="F41" s="381"/>
      <c r="G41" s="158"/>
      <c r="H41" s="144"/>
      <c r="I41" s="144"/>
      <c r="J41" s="144"/>
      <c r="K41" s="157"/>
      <c r="L41" s="157"/>
      <c r="M41" s="158"/>
      <c r="N41" s="144"/>
      <c r="O41" s="157"/>
      <c r="P41" s="174"/>
      <c r="Q41" s="144"/>
    </row>
    <row r="42" spans="1:17" ht="15" customHeight="1">
      <c r="A42" s="144"/>
      <c r="B42" s="378"/>
      <c r="C42" s="379"/>
      <c r="D42" s="155"/>
      <c r="E42" s="374" t="s">
        <v>589</v>
      </c>
      <c r="F42" s="381">
        <v>23</v>
      </c>
      <c r="G42" s="158"/>
      <c r="H42" s="144"/>
      <c r="I42" s="144"/>
      <c r="J42" s="144"/>
      <c r="K42" s="157"/>
      <c r="L42" s="157"/>
      <c r="M42" s="158"/>
      <c r="N42" s="144"/>
      <c r="O42" s="157"/>
      <c r="P42" s="174"/>
      <c r="Q42" s="144"/>
    </row>
    <row r="43" spans="1:17" ht="6" customHeight="1">
      <c r="A43" s="144"/>
      <c r="B43" s="153"/>
      <c r="C43" s="154" t="s">
        <v>530</v>
      </c>
      <c r="D43" s="155"/>
      <c r="E43" s="183"/>
      <c r="F43" s="164"/>
      <c r="G43" s="158"/>
      <c r="H43" s="144"/>
      <c r="I43" s="144"/>
      <c r="J43" s="144"/>
      <c r="K43" s="157"/>
      <c r="L43" s="157"/>
      <c r="M43" s="158"/>
      <c r="N43" s="144"/>
      <c r="O43" s="157"/>
      <c r="P43" s="174"/>
      <c r="Q43" s="144"/>
    </row>
    <row r="44" spans="1:17" ht="26.25" customHeight="1">
      <c r="A44" s="144"/>
      <c r="B44" s="378" t="s">
        <v>590</v>
      </c>
      <c r="C44" s="379" t="s">
        <v>591</v>
      </c>
      <c r="D44" s="155"/>
      <c r="E44" s="155" t="s">
        <v>592</v>
      </c>
      <c r="F44" s="182" t="s">
        <v>593</v>
      </c>
      <c r="G44" s="158"/>
      <c r="H44" s="144"/>
      <c r="I44" s="144"/>
      <c r="J44" s="144"/>
      <c r="K44" s="157"/>
      <c r="L44" s="157"/>
      <c r="M44" s="158"/>
      <c r="N44" s="144"/>
      <c r="O44" s="157"/>
      <c r="P44" s="174"/>
      <c r="Q44" s="144"/>
    </row>
    <row r="45" spans="1:17" ht="15" customHeight="1">
      <c r="A45" s="144"/>
      <c r="B45" s="378"/>
      <c r="C45" s="379"/>
      <c r="D45" s="155" t="s">
        <v>491</v>
      </c>
      <c r="E45" s="184" t="s">
        <v>594</v>
      </c>
      <c r="F45" s="185"/>
      <c r="G45" s="158"/>
      <c r="H45" s="144"/>
      <c r="I45" s="144"/>
      <c r="J45" s="144"/>
      <c r="K45" s="157"/>
      <c r="L45" s="157"/>
      <c r="M45" s="158"/>
      <c r="N45" s="144"/>
      <c r="O45" s="157"/>
      <c r="P45" s="174"/>
      <c r="Q45" s="144"/>
    </row>
    <row r="46" spans="1:17" ht="15" customHeight="1">
      <c r="A46" s="144"/>
      <c r="B46" s="378"/>
      <c r="C46" s="379"/>
      <c r="D46" s="155" t="s">
        <v>495</v>
      </c>
      <c r="E46" s="184" t="s">
        <v>595</v>
      </c>
      <c r="F46" s="186"/>
      <c r="G46" s="158"/>
      <c r="H46" s="144"/>
      <c r="I46" s="144"/>
      <c r="J46" s="144"/>
      <c r="K46" s="157"/>
      <c r="L46" s="157"/>
      <c r="M46" s="158"/>
      <c r="N46" s="144"/>
      <c r="O46" s="157"/>
      <c r="P46" s="174"/>
      <c r="Q46" s="144"/>
    </row>
    <row r="47" spans="1:17" ht="15" customHeight="1">
      <c r="A47" s="144"/>
      <c r="B47" s="153"/>
      <c r="C47" s="154"/>
      <c r="D47" s="155" t="s">
        <v>499</v>
      </c>
      <c r="E47" s="184" t="s">
        <v>596</v>
      </c>
      <c r="F47" s="186"/>
      <c r="G47" s="158"/>
      <c r="H47" s="144"/>
      <c r="I47" s="144"/>
      <c r="J47" s="144"/>
      <c r="K47" s="157"/>
      <c r="L47" s="157"/>
      <c r="M47" s="158"/>
      <c r="N47" s="144"/>
      <c r="O47" s="157"/>
      <c r="P47" s="174"/>
      <c r="Q47" s="144"/>
    </row>
    <row r="48" spans="1:17" ht="15" customHeight="1">
      <c r="A48" s="144"/>
      <c r="B48" s="378" t="s">
        <v>597</v>
      </c>
      <c r="C48" s="379" t="s">
        <v>598</v>
      </c>
      <c r="D48" s="155" t="s">
        <v>505</v>
      </c>
      <c r="E48" s="184" t="s">
        <v>599</v>
      </c>
      <c r="F48" s="186"/>
      <c r="G48" s="158"/>
      <c r="H48" s="144"/>
      <c r="I48" s="144"/>
      <c r="J48" s="144"/>
      <c r="K48" s="157"/>
      <c r="L48" s="157"/>
      <c r="M48" s="158"/>
      <c r="N48" s="144"/>
      <c r="O48" s="157"/>
      <c r="P48" s="174"/>
      <c r="Q48" s="144"/>
    </row>
    <row r="49" spans="1:17" ht="29.25" customHeight="1">
      <c r="A49" s="144"/>
      <c r="B49" s="378"/>
      <c r="C49" s="379"/>
      <c r="D49" s="155" t="s">
        <v>515</v>
      </c>
      <c r="E49" s="382" t="s">
        <v>600</v>
      </c>
      <c r="F49" s="379"/>
      <c r="G49" s="158"/>
      <c r="H49" s="144"/>
      <c r="I49" s="144"/>
      <c r="J49" s="144"/>
      <c r="K49" s="157"/>
      <c r="L49" s="157"/>
      <c r="M49" s="158"/>
      <c r="N49" s="144"/>
      <c r="O49" s="157"/>
      <c r="P49" s="174"/>
      <c r="Q49" s="144"/>
    </row>
    <row r="50" spans="1:17" ht="28.5" customHeight="1">
      <c r="A50" s="144"/>
      <c r="B50" s="153"/>
      <c r="C50" s="171" t="s">
        <v>530</v>
      </c>
      <c r="D50" s="155" t="s">
        <v>528</v>
      </c>
      <c r="E50" s="374" t="s">
        <v>601</v>
      </c>
      <c r="F50" s="381"/>
      <c r="G50" s="158"/>
      <c r="H50" s="144"/>
      <c r="I50" s="144"/>
      <c r="J50" s="144"/>
      <c r="K50" s="157"/>
      <c r="L50" s="157"/>
      <c r="M50" s="158"/>
      <c r="N50" s="144"/>
      <c r="O50" s="157"/>
      <c r="P50" s="174"/>
      <c r="Q50" s="144"/>
    </row>
    <row r="51" spans="1:17" ht="36.75" customHeight="1">
      <c r="A51" s="144"/>
      <c r="B51" s="378" t="s">
        <v>602</v>
      </c>
      <c r="C51" s="383" t="s">
        <v>603</v>
      </c>
      <c r="D51" s="155" t="s">
        <v>534</v>
      </c>
      <c r="E51" s="382" t="s">
        <v>604</v>
      </c>
      <c r="F51" s="379"/>
      <c r="G51" s="158"/>
      <c r="H51" s="144"/>
      <c r="I51" s="144"/>
      <c r="J51" s="144"/>
      <c r="K51" s="157"/>
      <c r="L51" s="157"/>
      <c r="M51" s="158"/>
      <c r="N51" s="144"/>
      <c r="O51" s="157"/>
      <c r="P51" s="174"/>
      <c r="Q51" s="144"/>
    </row>
    <row r="52" spans="1:17" ht="15">
      <c r="A52" s="144"/>
      <c r="B52" s="378"/>
      <c r="C52" s="383"/>
      <c r="D52" s="155" t="s">
        <v>536</v>
      </c>
      <c r="E52" s="382" t="s">
        <v>605</v>
      </c>
      <c r="F52" s="379"/>
      <c r="G52" s="158"/>
      <c r="H52" s="144"/>
      <c r="I52" s="144"/>
      <c r="J52" s="144"/>
      <c r="K52" s="157"/>
      <c r="L52" s="157"/>
      <c r="M52" s="158"/>
      <c r="N52" s="144"/>
      <c r="O52" s="157"/>
      <c r="P52" s="174"/>
      <c r="Q52" s="144"/>
    </row>
    <row r="53" spans="1:17" ht="15">
      <c r="A53" s="144"/>
      <c r="B53" s="378"/>
      <c r="C53" s="383"/>
      <c r="D53" s="155" t="s">
        <v>538</v>
      </c>
      <c r="E53" s="382" t="s">
        <v>606</v>
      </c>
      <c r="F53" s="379"/>
      <c r="G53" s="158"/>
      <c r="H53" s="144"/>
      <c r="I53" s="144"/>
      <c r="J53" s="144"/>
      <c r="K53" s="157"/>
      <c r="L53" s="157"/>
      <c r="M53" s="158"/>
      <c r="N53" s="144"/>
      <c r="O53" s="157"/>
      <c r="P53" s="174"/>
      <c r="Q53" s="144"/>
    </row>
    <row r="54" spans="1:17" ht="29.25" customHeight="1">
      <c r="A54" s="144"/>
      <c r="B54" s="153"/>
      <c r="C54" s="383"/>
      <c r="D54" s="155" t="s">
        <v>540</v>
      </c>
      <c r="E54" s="374" t="s">
        <v>607</v>
      </c>
      <c r="F54" s="381"/>
      <c r="G54" s="158"/>
      <c r="H54" s="144"/>
      <c r="I54" s="144"/>
      <c r="J54" s="144"/>
      <c r="K54" s="157"/>
      <c r="L54" s="157"/>
      <c r="M54" s="158"/>
      <c r="N54" s="144"/>
      <c r="O54" s="157"/>
      <c r="P54" s="174"/>
      <c r="Q54" s="144"/>
    </row>
    <row r="55" spans="1:17" ht="42" customHeight="1">
      <c r="A55" s="144"/>
      <c r="B55" s="153"/>
      <c r="C55" s="158"/>
      <c r="D55" s="155" t="s">
        <v>542</v>
      </c>
      <c r="E55" s="382" t="s">
        <v>608</v>
      </c>
      <c r="F55" s="379"/>
      <c r="G55" s="158"/>
      <c r="H55" s="144"/>
      <c r="I55" s="144"/>
      <c r="J55" s="144"/>
      <c r="K55" s="157"/>
      <c r="L55" s="157"/>
      <c r="M55" s="158"/>
      <c r="N55" s="144"/>
      <c r="O55" s="157"/>
      <c r="P55" s="174"/>
      <c r="Q55" s="144"/>
    </row>
    <row r="56" spans="1:17" ht="15" customHeight="1">
      <c r="A56" s="144"/>
      <c r="B56" s="378" t="s">
        <v>609</v>
      </c>
      <c r="C56" s="370" t="s">
        <v>610</v>
      </c>
      <c r="D56" s="155" t="s">
        <v>544</v>
      </c>
      <c r="E56" s="184" t="s">
        <v>611</v>
      </c>
      <c r="F56" s="185"/>
      <c r="G56" s="158"/>
      <c r="H56" s="144"/>
      <c r="I56" s="144"/>
      <c r="J56" s="144"/>
      <c r="K56" s="157"/>
      <c r="L56" s="157"/>
      <c r="M56" s="158"/>
      <c r="N56" s="144"/>
      <c r="O56" s="157"/>
      <c r="P56" s="174"/>
      <c r="Q56" s="144"/>
    </row>
    <row r="57" spans="1:17" ht="50.25" customHeight="1">
      <c r="A57" s="144"/>
      <c r="B57" s="378"/>
      <c r="C57" s="370"/>
      <c r="D57" s="155" t="s">
        <v>548</v>
      </c>
      <c r="E57" s="382" t="s">
        <v>612</v>
      </c>
      <c r="F57" s="379"/>
      <c r="G57" s="158"/>
      <c r="H57" s="144"/>
      <c r="I57" s="144"/>
      <c r="J57" s="144"/>
      <c r="K57" s="157"/>
      <c r="L57" s="157"/>
      <c r="M57" s="158"/>
      <c r="N57" s="144"/>
      <c r="O57" s="157"/>
      <c r="P57" s="174"/>
      <c r="Q57" s="144"/>
    </row>
    <row r="58" spans="1:17" ht="50.25" customHeight="1">
      <c r="A58" s="144"/>
      <c r="B58" s="153"/>
      <c r="C58" s="158"/>
      <c r="D58" s="155" t="s">
        <v>550</v>
      </c>
      <c r="E58" s="382" t="s">
        <v>613</v>
      </c>
      <c r="F58" s="379"/>
      <c r="G58" s="158"/>
      <c r="H58" s="144"/>
      <c r="I58" s="144"/>
      <c r="J58" s="144"/>
      <c r="K58" s="157"/>
      <c r="L58" s="157"/>
      <c r="M58" s="158"/>
      <c r="N58" s="144"/>
      <c r="O58" s="157"/>
      <c r="P58" s="174"/>
      <c r="Q58" s="144"/>
    </row>
    <row r="59" spans="1:17" ht="15">
      <c r="A59" s="384" t="s">
        <v>614</v>
      </c>
      <c r="B59" s="385"/>
      <c r="C59" s="385"/>
      <c r="D59" s="385"/>
      <c r="E59" s="385"/>
      <c r="F59" s="385"/>
      <c r="G59" s="385"/>
      <c r="H59" s="385"/>
      <c r="I59" s="385"/>
      <c r="J59" s="385"/>
      <c r="K59" s="385"/>
      <c r="L59" s="385"/>
      <c r="M59" s="385"/>
      <c r="N59" s="385"/>
      <c r="O59" s="385"/>
      <c r="P59" s="385"/>
      <c r="Q59" s="386"/>
    </row>
    <row r="60" spans="1:17" ht="15">
      <c r="A60" s="187" t="s">
        <v>615</v>
      </c>
      <c r="B60" s="188"/>
      <c r="C60" s="188"/>
      <c r="D60" s="188"/>
      <c r="E60" s="188"/>
      <c r="F60" s="188"/>
      <c r="G60" s="188"/>
      <c r="H60" s="188"/>
      <c r="I60" s="188"/>
      <c r="J60" s="188"/>
      <c r="K60" s="188"/>
      <c r="L60" s="188"/>
      <c r="M60" s="188"/>
      <c r="N60" s="188"/>
      <c r="O60" s="188"/>
      <c r="P60" s="188"/>
      <c r="Q60" s="189"/>
    </row>
    <row r="61" spans="1:17" ht="15">
      <c r="A61" s="387" t="s">
        <v>616</v>
      </c>
      <c r="B61" s="387"/>
      <c r="C61" s="387"/>
      <c r="D61" s="387"/>
      <c r="E61" s="387"/>
      <c r="F61" s="387"/>
      <c r="G61" s="387"/>
      <c r="H61" s="387"/>
      <c r="I61" s="387"/>
      <c r="J61" s="387"/>
      <c r="K61" s="387"/>
      <c r="L61" s="387"/>
      <c r="M61" s="387"/>
      <c r="N61" s="387"/>
      <c r="O61" s="387"/>
      <c r="P61" s="387"/>
      <c r="Q61" s="387"/>
    </row>
    <row r="63" spans="1:17" ht="15">
      <c r="A63" s="359" t="s">
        <v>461</v>
      </c>
      <c r="B63" s="360"/>
      <c r="C63" s="360"/>
      <c r="D63" s="360"/>
      <c r="E63" s="360"/>
      <c r="F63" s="360"/>
      <c r="G63" s="360"/>
      <c r="H63" s="360"/>
      <c r="I63" s="360"/>
      <c r="J63" s="360"/>
      <c r="K63" s="360"/>
      <c r="L63" s="360"/>
      <c r="M63" s="360"/>
      <c r="N63" s="360"/>
      <c r="O63" s="360"/>
      <c r="P63" s="360"/>
      <c r="Q63" s="142" t="s">
        <v>462</v>
      </c>
    </row>
    <row r="64" spans="1:17" ht="25.5" customHeight="1">
      <c r="A64" s="353" t="s">
        <v>463</v>
      </c>
      <c r="B64" s="361" t="s">
        <v>464</v>
      </c>
      <c r="C64" s="362"/>
      <c r="D64" s="357" t="s">
        <v>465</v>
      </c>
      <c r="E64" s="366"/>
      <c r="F64" s="366"/>
      <c r="G64" s="358"/>
      <c r="H64" s="357" t="s">
        <v>466</v>
      </c>
      <c r="I64" s="358"/>
      <c r="J64" s="357" t="s">
        <v>467</v>
      </c>
      <c r="K64" s="366"/>
      <c r="L64" s="358"/>
      <c r="M64" s="353" t="s">
        <v>468</v>
      </c>
      <c r="N64" s="353" t="s">
        <v>469</v>
      </c>
      <c r="O64" s="356" t="s">
        <v>470</v>
      </c>
      <c r="P64" s="357" t="s">
        <v>471</v>
      </c>
      <c r="Q64" s="358"/>
    </row>
    <row r="65" spans="1:17" ht="15">
      <c r="A65" s="354"/>
      <c r="B65" s="363"/>
      <c r="C65" s="364"/>
      <c r="D65" s="361" t="s">
        <v>472</v>
      </c>
      <c r="E65" s="371"/>
      <c r="F65" s="362"/>
      <c r="G65" s="353" t="s">
        <v>473</v>
      </c>
      <c r="H65" s="353" t="s">
        <v>474</v>
      </c>
      <c r="I65" s="353" t="s">
        <v>475</v>
      </c>
      <c r="J65" s="353" t="s">
        <v>476</v>
      </c>
      <c r="K65" s="357" t="s">
        <v>477</v>
      </c>
      <c r="L65" s="358"/>
      <c r="M65" s="354"/>
      <c r="N65" s="354"/>
      <c r="O65" s="356"/>
      <c r="P65" s="353" t="s">
        <v>478</v>
      </c>
      <c r="Q65" s="353" t="s">
        <v>479</v>
      </c>
    </row>
    <row r="66" spans="1:17" ht="15">
      <c r="A66" s="355"/>
      <c r="B66" s="363"/>
      <c r="C66" s="364"/>
      <c r="D66" s="363"/>
      <c r="E66" s="372"/>
      <c r="F66" s="364"/>
      <c r="G66" s="355"/>
      <c r="H66" s="355"/>
      <c r="I66" s="355"/>
      <c r="J66" s="355"/>
      <c r="K66" s="143" t="s">
        <v>480</v>
      </c>
      <c r="L66" s="143" t="s">
        <v>481</v>
      </c>
      <c r="M66" s="355"/>
      <c r="N66" s="355"/>
      <c r="O66" s="356" t="s">
        <v>470</v>
      </c>
      <c r="P66" s="355"/>
      <c r="Q66" s="355"/>
    </row>
    <row r="67" spans="1:17" ht="15">
      <c r="A67" s="144"/>
      <c r="B67" s="190"/>
      <c r="C67" s="191"/>
      <c r="D67" s="190"/>
      <c r="E67" s="145"/>
      <c r="F67" s="146" t="s">
        <v>617</v>
      </c>
      <c r="G67" s="148"/>
      <c r="H67" s="144"/>
      <c r="I67" s="144"/>
      <c r="J67" s="148"/>
      <c r="K67" s="143"/>
      <c r="L67" s="143"/>
      <c r="M67" s="191"/>
      <c r="N67" s="148"/>
      <c r="O67" s="143"/>
      <c r="P67" s="191"/>
      <c r="Q67" s="148"/>
    </row>
    <row r="68" spans="1:17" ht="26.25" customHeight="1">
      <c r="A68" s="144"/>
      <c r="B68" s="153"/>
      <c r="C68" s="158"/>
      <c r="D68" s="174"/>
      <c r="E68" s="382" t="s">
        <v>618</v>
      </c>
      <c r="F68" s="379"/>
      <c r="G68" s="144"/>
      <c r="H68" s="144"/>
      <c r="I68" s="144"/>
      <c r="J68" s="144"/>
      <c r="K68" s="157"/>
      <c r="L68" s="157"/>
      <c r="M68" s="158"/>
      <c r="N68" s="144"/>
      <c r="O68" s="157"/>
      <c r="P68" s="158"/>
      <c r="Q68" s="144"/>
    </row>
    <row r="69" spans="1:17" ht="21" customHeight="1">
      <c r="A69" s="144"/>
      <c r="B69" s="153"/>
      <c r="C69" s="158"/>
      <c r="D69" s="155" t="s">
        <v>491</v>
      </c>
      <c r="E69" s="388" t="s">
        <v>619</v>
      </c>
      <c r="F69" s="389"/>
      <c r="G69" s="144"/>
      <c r="H69" s="144"/>
      <c r="I69" s="144"/>
      <c r="J69" s="144"/>
      <c r="K69" s="157"/>
      <c r="L69" s="157"/>
      <c r="M69" s="158"/>
      <c r="N69" s="144"/>
      <c r="O69" s="157"/>
      <c r="P69" s="158"/>
      <c r="Q69" s="144"/>
    </row>
    <row r="70" spans="1:17" ht="43.5" customHeight="1">
      <c r="A70" s="144"/>
      <c r="B70" s="153"/>
      <c r="C70" s="158"/>
      <c r="D70" s="155" t="s">
        <v>495</v>
      </c>
      <c r="E70" s="382" t="s">
        <v>620</v>
      </c>
      <c r="F70" s="379"/>
      <c r="G70" s="144"/>
      <c r="H70" s="144"/>
      <c r="I70" s="144"/>
      <c r="J70" s="144"/>
      <c r="K70" s="157"/>
      <c r="L70" s="157"/>
      <c r="M70" s="158"/>
      <c r="N70" s="144"/>
      <c r="O70" s="157"/>
      <c r="P70" s="158"/>
      <c r="Q70" s="144"/>
    </row>
    <row r="71" spans="1:17" ht="15">
      <c r="A71" s="144"/>
      <c r="B71" s="153"/>
      <c r="C71" s="158"/>
      <c r="D71" s="155"/>
      <c r="E71" s="192"/>
      <c r="F71" s="171"/>
      <c r="G71" s="144"/>
      <c r="H71" s="144"/>
      <c r="I71" s="144"/>
      <c r="J71" s="144"/>
      <c r="K71" s="157"/>
      <c r="L71" s="157"/>
      <c r="M71" s="158"/>
      <c r="N71" s="144"/>
      <c r="O71" s="157"/>
      <c r="P71" s="158"/>
      <c r="Q71" s="144"/>
    </row>
    <row r="72" spans="1:17" ht="30.75" customHeight="1">
      <c r="A72" s="144"/>
      <c r="B72" s="153"/>
      <c r="C72" s="154"/>
      <c r="D72" s="153"/>
      <c r="F72" s="193" t="s">
        <v>621</v>
      </c>
      <c r="G72" s="162"/>
      <c r="H72" s="144"/>
      <c r="I72" s="144"/>
      <c r="J72" s="144"/>
      <c r="K72" s="157"/>
      <c r="L72" s="157"/>
      <c r="M72" s="194"/>
      <c r="N72" s="160"/>
      <c r="O72" s="160"/>
      <c r="P72" s="156"/>
      <c r="Q72" s="161"/>
    </row>
    <row r="73" spans="1:17" ht="26.25" customHeight="1">
      <c r="A73" s="144"/>
      <c r="B73" s="153"/>
      <c r="C73" s="381"/>
      <c r="D73" s="155" t="s">
        <v>491</v>
      </c>
      <c r="E73" s="382" t="s">
        <v>622</v>
      </c>
      <c r="F73" s="379"/>
      <c r="G73" s="156"/>
      <c r="H73" s="144"/>
      <c r="I73" s="144"/>
      <c r="J73" s="144"/>
      <c r="K73" s="157"/>
      <c r="L73" s="157"/>
      <c r="M73" s="158"/>
      <c r="N73" s="160"/>
      <c r="O73" s="160"/>
      <c r="P73" s="156"/>
      <c r="Q73" s="161"/>
    </row>
    <row r="74" spans="1:17" ht="15" customHeight="1">
      <c r="A74" s="144"/>
      <c r="B74" s="153"/>
      <c r="C74" s="381"/>
      <c r="D74" s="155" t="s">
        <v>495</v>
      </c>
      <c r="E74" s="382" t="s">
        <v>623</v>
      </c>
      <c r="F74" s="379"/>
      <c r="G74" s="162"/>
      <c r="H74" s="144"/>
      <c r="I74" s="144"/>
      <c r="J74" s="144"/>
      <c r="K74" s="157"/>
      <c r="L74" s="157"/>
      <c r="M74" s="158"/>
      <c r="N74" s="160"/>
      <c r="O74" s="161"/>
      <c r="P74" s="156"/>
      <c r="Q74" s="161"/>
    </row>
    <row r="75" spans="1:17" ht="15">
      <c r="A75" s="144"/>
      <c r="B75" s="153"/>
      <c r="C75" s="381"/>
      <c r="D75" s="155" t="s">
        <v>499</v>
      </c>
      <c r="E75" s="382" t="s">
        <v>624</v>
      </c>
      <c r="F75" s="379"/>
      <c r="G75" s="156"/>
      <c r="H75" s="144"/>
      <c r="I75" s="144"/>
      <c r="J75" s="144"/>
      <c r="K75" s="157"/>
      <c r="L75" s="157"/>
      <c r="M75" s="158"/>
      <c r="N75" s="160"/>
      <c r="O75" s="157"/>
      <c r="P75" s="156"/>
      <c r="Q75" s="161"/>
    </row>
    <row r="76" spans="1:17" ht="30.75" customHeight="1">
      <c r="A76" s="144"/>
      <c r="B76" s="153"/>
      <c r="C76" s="381"/>
      <c r="D76" s="155" t="s">
        <v>505</v>
      </c>
      <c r="E76" s="382" t="s">
        <v>625</v>
      </c>
      <c r="F76" s="379"/>
      <c r="G76" s="162"/>
      <c r="H76" s="144"/>
      <c r="I76" s="144"/>
      <c r="J76" s="144"/>
      <c r="K76" s="157"/>
      <c r="L76" s="157"/>
      <c r="M76" s="158"/>
      <c r="N76" s="160"/>
      <c r="O76" s="157"/>
      <c r="P76" s="154"/>
      <c r="Q76" s="160"/>
    </row>
    <row r="77" spans="1:17" ht="27.75" customHeight="1">
      <c r="A77" s="144"/>
      <c r="B77" s="153"/>
      <c r="C77" s="154"/>
      <c r="D77" s="155" t="s">
        <v>515</v>
      </c>
      <c r="E77" s="382" t="s">
        <v>626</v>
      </c>
      <c r="F77" s="379"/>
      <c r="G77" s="156"/>
      <c r="H77" s="144"/>
      <c r="I77" s="144"/>
      <c r="J77" s="144"/>
      <c r="K77" s="157"/>
      <c r="L77" s="157"/>
      <c r="M77" s="158"/>
      <c r="N77" s="160"/>
      <c r="O77" s="157"/>
      <c r="P77" s="156"/>
      <c r="Q77" s="161"/>
    </row>
    <row r="78" spans="1:17" ht="15" customHeight="1">
      <c r="A78" s="144"/>
      <c r="B78" s="153"/>
      <c r="C78" s="154"/>
      <c r="D78" s="155" t="s">
        <v>528</v>
      </c>
      <c r="E78" s="382" t="s">
        <v>627</v>
      </c>
      <c r="F78" s="379"/>
      <c r="G78" s="156"/>
      <c r="H78" s="144"/>
      <c r="I78" s="144"/>
      <c r="J78" s="144"/>
      <c r="K78" s="157"/>
      <c r="L78" s="157"/>
      <c r="M78" s="158"/>
      <c r="N78" s="160"/>
      <c r="O78" s="157"/>
      <c r="P78" s="156"/>
      <c r="Q78" s="161"/>
    </row>
    <row r="79" spans="1:17" ht="15" customHeight="1">
      <c r="A79" s="144"/>
      <c r="B79" s="153"/>
      <c r="C79" s="184"/>
      <c r="D79" s="155" t="s">
        <v>499</v>
      </c>
      <c r="E79" s="382" t="s">
        <v>624</v>
      </c>
      <c r="F79" s="379"/>
      <c r="G79" s="162"/>
      <c r="H79" s="144"/>
      <c r="I79" s="144"/>
      <c r="J79" s="144"/>
      <c r="K79" s="157"/>
      <c r="L79" s="157"/>
      <c r="M79" s="158"/>
      <c r="N79" s="160"/>
      <c r="O79" s="157"/>
      <c r="P79" s="156"/>
      <c r="Q79" s="161"/>
    </row>
    <row r="80" spans="1:17" ht="27.75" customHeight="1">
      <c r="A80" s="144"/>
      <c r="B80" s="153"/>
      <c r="C80" s="184"/>
      <c r="D80" s="155" t="s">
        <v>505</v>
      </c>
      <c r="E80" s="382" t="s">
        <v>625</v>
      </c>
      <c r="F80" s="379"/>
      <c r="G80" s="156"/>
      <c r="H80" s="144"/>
      <c r="I80" s="144"/>
      <c r="J80" s="144"/>
      <c r="K80" s="157"/>
      <c r="L80" s="157"/>
      <c r="M80" s="158"/>
      <c r="N80" s="160"/>
      <c r="O80" s="157"/>
      <c r="P80" s="154"/>
      <c r="Q80" s="160"/>
    </row>
    <row r="81" spans="1:17" ht="27.75" customHeight="1">
      <c r="A81" s="144"/>
      <c r="B81" s="153"/>
      <c r="C81" s="154"/>
      <c r="D81" s="155" t="s">
        <v>515</v>
      </c>
      <c r="E81" s="382" t="s">
        <v>626</v>
      </c>
      <c r="F81" s="379"/>
      <c r="G81" s="158"/>
      <c r="H81" s="144"/>
      <c r="I81" s="144"/>
      <c r="J81" s="144"/>
      <c r="K81" s="157"/>
      <c r="L81" s="157"/>
      <c r="M81" s="158"/>
      <c r="N81" s="168"/>
      <c r="O81" s="157"/>
      <c r="P81" s="154"/>
      <c r="Q81" s="160"/>
    </row>
    <row r="82" spans="1:17" ht="15" customHeight="1">
      <c r="A82" s="144"/>
      <c r="B82" s="153"/>
      <c r="C82" s="184"/>
      <c r="D82" s="155" t="s">
        <v>528</v>
      </c>
      <c r="E82" s="382" t="s">
        <v>627</v>
      </c>
      <c r="F82" s="379"/>
      <c r="G82" s="158"/>
      <c r="H82" s="144"/>
      <c r="I82" s="144"/>
      <c r="J82" s="144"/>
      <c r="K82" s="157"/>
      <c r="L82" s="157"/>
      <c r="M82" s="158"/>
      <c r="N82" s="172"/>
      <c r="O82" s="157"/>
      <c r="P82" s="156"/>
      <c r="Q82" s="161"/>
    </row>
    <row r="83" spans="1:17" ht="15">
      <c r="A83" s="144"/>
      <c r="B83" s="153"/>
      <c r="C83" s="154"/>
      <c r="D83" s="174"/>
      <c r="E83" s="174"/>
      <c r="F83" s="179"/>
      <c r="G83" s="158"/>
      <c r="H83" s="144"/>
      <c r="I83" s="144"/>
      <c r="J83" s="144"/>
      <c r="K83" s="157"/>
      <c r="L83" s="157"/>
      <c r="M83" s="158"/>
      <c r="N83" s="168"/>
      <c r="O83" s="157"/>
      <c r="P83" s="156"/>
      <c r="Q83" s="161"/>
    </row>
    <row r="84" spans="1:17" ht="30.75" customHeight="1">
      <c r="A84" s="144"/>
      <c r="B84" s="153"/>
      <c r="C84" s="173"/>
      <c r="D84" s="174"/>
      <c r="E84" s="174"/>
      <c r="F84" s="195" t="s">
        <v>628</v>
      </c>
      <c r="G84" s="158"/>
      <c r="H84" s="144"/>
      <c r="I84" s="144"/>
      <c r="J84" s="144"/>
      <c r="K84" s="157"/>
      <c r="L84" s="157"/>
      <c r="M84" s="158"/>
      <c r="N84" s="144"/>
      <c r="O84" s="157"/>
      <c r="P84" s="156"/>
      <c r="Q84" s="161"/>
    </row>
    <row r="85" spans="1:17" ht="15">
      <c r="A85" s="144"/>
      <c r="B85" s="153"/>
      <c r="C85" s="154"/>
      <c r="D85" s="174"/>
      <c r="E85" s="174"/>
      <c r="F85" s="154" t="s">
        <v>629</v>
      </c>
      <c r="G85" s="158"/>
      <c r="H85" s="144"/>
      <c r="I85" s="144"/>
      <c r="J85" s="144"/>
      <c r="K85" s="157"/>
      <c r="L85" s="157"/>
      <c r="M85" s="158"/>
      <c r="N85" s="144"/>
      <c r="O85" s="157"/>
      <c r="P85" s="154"/>
      <c r="Q85" s="160"/>
    </row>
    <row r="86" spans="1:17" ht="15" customHeight="1">
      <c r="A86" s="144"/>
      <c r="B86" s="153"/>
      <c r="C86" s="390"/>
      <c r="D86" s="155" t="s">
        <v>491</v>
      </c>
      <c r="E86" s="369" t="s">
        <v>630</v>
      </c>
      <c r="F86" s="370"/>
      <c r="G86" s="158"/>
      <c r="H86" s="144"/>
      <c r="I86" s="144"/>
      <c r="J86" s="144"/>
      <c r="K86" s="157"/>
      <c r="L86" s="157"/>
      <c r="M86" s="158"/>
      <c r="N86" s="144"/>
      <c r="O86" s="157"/>
      <c r="P86" s="156"/>
      <c r="Q86" s="161"/>
    </row>
    <row r="87" spans="1:17" ht="15">
      <c r="A87" s="144"/>
      <c r="B87" s="153"/>
      <c r="C87" s="390"/>
      <c r="D87" s="155" t="s">
        <v>495</v>
      </c>
      <c r="E87" s="369" t="s">
        <v>631</v>
      </c>
      <c r="F87" s="370"/>
      <c r="G87" s="158"/>
      <c r="H87" s="144"/>
      <c r="I87" s="144"/>
      <c r="J87" s="144"/>
      <c r="K87" s="157"/>
      <c r="L87" s="157"/>
      <c r="M87" s="158"/>
      <c r="N87" s="144"/>
      <c r="O87" s="157"/>
      <c r="P87" s="156"/>
      <c r="Q87" s="161"/>
    </row>
    <row r="88" spans="1:17" ht="15">
      <c r="A88" s="144"/>
      <c r="B88" s="153"/>
      <c r="C88" s="390"/>
      <c r="D88" s="155" t="s">
        <v>499</v>
      </c>
      <c r="E88" s="369" t="s">
        <v>632</v>
      </c>
      <c r="F88" s="370"/>
      <c r="G88" s="158"/>
      <c r="H88" s="144"/>
      <c r="I88" s="144"/>
      <c r="J88" s="144"/>
      <c r="K88" s="157"/>
      <c r="L88" s="157"/>
      <c r="M88" s="158"/>
      <c r="N88" s="144"/>
      <c r="O88" s="157"/>
      <c r="P88" s="156"/>
      <c r="Q88" s="161"/>
    </row>
    <row r="89" spans="1:17" ht="15">
      <c r="A89" s="144"/>
      <c r="B89" s="153"/>
      <c r="C89" s="390"/>
      <c r="D89" s="174"/>
      <c r="E89" s="174"/>
      <c r="F89" s="154"/>
      <c r="G89" s="158"/>
      <c r="H89" s="144"/>
      <c r="I89" s="144"/>
      <c r="J89" s="144"/>
      <c r="K89" s="157"/>
      <c r="L89" s="157"/>
      <c r="M89" s="158"/>
      <c r="N89" s="144"/>
      <c r="O89" s="157"/>
      <c r="P89" s="156"/>
      <c r="Q89" s="161"/>
    </row>
    <row r="90" spans="1:17" ht="27" customHeight="1">
      <c r="A90" s="144"/>
      <c r="B90" s="153"/>
      <c r="C90" s="390"/>
      <c r="D90" s="174"/>
      <c r="E90" s="174"/>
      <c r="F90" s="196" t="s">
        <v>633</v>
      </c>
      <c r="G90" s="158"/>
      <c r="H90" s="144"/>
      <c r="I90" s="144"/>
      <c r="J90" s="144"/>
      <c r="K90" s="157"/>
      <c r="L90" s="157"/>
      <c r="M90" s="158"/>
      <c r="N90" s="144"/>
      <c r="O90" s="157"/>
      <c r="P90" s="156"/>
      <c r="Q90" s="161"/>
    </row>
    <row r="91" spans="1:17" ht="15">
      <c r="A91" s="144"/>
      <c r="B91" s="153"/>
      <c r="C91" s="197"/>
      <c r="D91" s="174"/>
      <c r="E91" s="155" t="s">
        <v>634</v>
      </c>
      <c r="F91" s="154" t="s">
        <v>635</v>
      </c>
      <c r="G91" s="198">
        <f>H91*100%/3800</f>
        <v>0.04799736842105263</v>
      </c>
      <c r="H91" s="161">
        <f>389.07-H93</f>
        <v>182.39</v>
      </c>
      <c r="I91" s="144"/>
      <c r="J91" s="144"/>
      <c r="K91" s="157"/>
      <c r="L91" s="157"/>
      <c r="M91" s="158"/>
      <c r="N91" s="144"/>
      <c r="O91" s="157"/>
      <c r="P91" s="174"/>
      <c r="Q91" s="144"/>
    </row>
    <row r="92" spans="1:17" ht="15" customHeight="1">
      <c r="A92" s="144"/>
      <c r="B92" s="153"/>
      <c r="C92" s="390"/>
      <c r="D92" s="174"/>
      <c r="E92" s="155" t="s">
        <v>636</v>
      </c>
      <c r="F92" s="154" t="s">
        <v>637</v>
      </c>
      <c r="G92" s="186"/>
      <c r="I92" s="144"/>
      <c r="J92" s="144"/>
      <c r="K92" s="157"/>
      <c r="L92" s="157"/>
      <c r="M92" s="158"/>
      <c r="N92" s="144"/>
      <c r="O92" s="157"/>
      <c r="P92" s="174"/>
      <c r="Q92" s="144"/>
    </row>
    <row r="93" spans="1:17" ht="15">
      <c r="A93" s="144"/>
      <c r="B93" s="153"/>
      <c r="C93" s="390"/>
      <c r="D93" s="174"/>
      <c r="E93" s="174"/>
      <c r="F93" s="199" t="s">
        <v>638</v>
      </c>
      <c r="G93" s="198">
        <f>H93*100%/3800</f>
        <v>0.05438947368421053</v>
      </c>
      <c r="H93" s="161">
        <v>206.68</v>
      </c>
      <c r="I93" s="144"/>
      <c r="J93" s="144"/>
      <c r="K93" s="157"/>
      <c r="L93" s="157"/>
      <c r="M93" s="158"/>
      <c r="N93" s="144"/>
      <c r="O93" s="157"/>
      <c r="P93" s="174"/>
      <c r="Q93" s="144"/>
    </row>
    <row r="94" spans="1:17" ht="15">
      <c r="A94" s="144"/>
      <c r="B94" s="153"/>
      <c r="C94" s="390"/>
      <c r="D94" s="174"/>
      <c r="E94" s="174"/>
      <c r="F94" s="199" t="s">
        <v>639</v>
      </c>
      <c r="G94" s="198">
        <f>H94*100%/3800</f>
        <v>0.06358157894736842</v>
      </c>
      <c r="H94" s="161">
        <v>241.61</v>
      </c>
      <c r="I94" s="144"/>
      <c r="J94" s="144"/>
      <c r="K94" s="157"/>
      <c r="L94" s="157"/>
      <c r="M94" s="158"/>
      <c r="N94" s="144"/>
      <c r="O94" s="157"/>
      <c r="P94" s="174"/>
      <c r="Q94" s="144"/>
    </row>
    <row r="95" spans="1:17" ht="23.25">
      <c r="A95" s="144"/>
      <c r="B95" s="153"/>
      <c r="C95" s="390"/>
      <c r="D95" s="174"/>
      <c r="E95" s="174"/>
      <c r="F95" s="164" t="s">
        <v>640</v>
      </c>
      <c r="G95" s="198"/>
      <c r="H95" s="161"/>
      <c r="I95" s="144"/>
      <c r="J95" s="144"/>
      <c r="K95" s="157"/>
      <c r="L95" s="157"/>
      <c r="M95" s="158"/>
      <c r="N95" s="144"/>
      <c r="O95" s="157"/>
      <c r="P95" s="174"/>
      <c r="Q95" s="144"/>
    </row>
    <row r="96" spans="1:17" ht="15">
      <c r="A96" s="144"/>
      <c r="B96" s="153"/>
      <c r="C96" s="390"/>
      <c r="D96" s="174"/>
      <c r="E96" s="174"/>
      <c r="F96" s="164"/>
      <c r="G96" s="198"/>
      <c r="H96" s="161"/>
      <c r="I96" s="144"/>
      <c r="J96" s="144"/>
      <c r="K96" s="157"/>
      <c r="L96" s="157"/>
      <c r="M96" s="158"/>
      <c r="N96" s="144"/>
      <c r="O96" s="157"/>
      <c r="P96" s="174"/>
      <c r="Q96" s="144"/>
    </row>
    <row r="97" spans="1:17" ht="30.75" customHeight="1">
      <c r="A97" s="144"/>
      <c r="B97" s="153"/>
      <c r="C97" s="390"/>
      <c r="D97" s="174"/>
      <c r="E97" s="174"/>
      <c r="F97" s="195" t="s">
        <v>641</v>
      </c>
      <c r="G97" s="200" t="s">
        <v>642</v>
      </c>
      <c r="H97" s="161"/>
      <c r="I97" s="144"/>
      <c r="J97" s="144"/>
      <c r="K97" s="157"/>
      <c r="L97" s="157"/>
      <c r="M97" s="158"/>
      <c r="N97" s="144"/>
      <c r="O97" s="157"/>
      <c r="P97" s="174"/>
      <c r="Q97" s="144"/>
    </row>
    <row r="98" spans="1:17" ht="15">
      <c r="A98" s="144"/>
      <c r="B98" s="153"/>
      <c r="C98" s="197"/>
      <c r="D98" s="174"/>
      <c r="E98" s="174"/>
      <c r="F98" s="201" t="s">
        <v>643</v>
      </c>
      <c r="G98" s="158"/>
      <c r="H98" s="144"/>
      <c r="I98" s="144"/>
      <c r="J98" s="144"/>
      <c r="K98" s="157"/>
      <c r="L98" s="157"/>
      <c r="M98" s="158"/>
      <c r="N98" s="144"/>
      <c r="O98" s="157"/>
      <c r="P98" s="174"/>
      <c r="Q98" s="144"/>
    </row>
    <row r="99" spans="1:17" ht="56.25">
      <c r="A99" s="144"/>
      <c r="B99" s="153"/>
      <c r="C99" s="202"/>
      <c r="D99" s="174"/>
      <c r="E99" s="155" t="s">
        <v>644</v>
      </c>
      <c r="F99" s="171" t="s">
        <v>645</v>
      </c>
      <c r="G99" s="158"/>
      <c r="H99" s="144"/>
      <c r="I99" s="144"/>
      <c r="J99" s="144"/>
      <c r="K99" s="157"/>
      <c r="L99" s="157"/>
      <c r="M99" s="158"/>
      <c r="N99" s="144"/>
      <c r="O99" s="157"/>
      <c r="P99" s="174"/>
      <c r="Q99" s="144"/>
    </row>
    <row r="100" spans="1:17" ht="25.5" customHeight="1">
      <c r="A100" s="144"/>
      <c r="B100" s="153"/>
      <c r="C100" s="154"/>
      <c r="D100" s="174"/>
      <c r="E100" s="155" t="s">
        <v>646</v>
      </c>
      <c r="F100" s="171" t="s">
        <v>647</v>
      </c>
      <c r="G100" s="158"/>
      <c r="H100" s="144"/>
      <c r="I100" s="144"/>
      <c r="J100" s="144"/>
      <c r="K100" s="157"/>
      <c r="L100" s="157"/>
      <c r="M100" s="158"/>
      <c r="N100" s="144"/>
      <c r="O100" s="157"/>
      <c r="P100" s="174"/>
      <c r="Q100" s="144"/>
    </row>
    <row r="101" spans="1:17" ht="28.5" customHeight="1">
      <c r="A101" s="144"/>
      <c r="B101" s="153"/>
      <c r="C101" s="154"/>
      <c r="D101" s="174"/>
      <c r="E101" s="155" t="s">
        <v>648</v>
      </c>
      <c r="F101" s="171" t="s">
        <v>649</v>
      </c>
      <c r="G101" s="158"/>
      <c r="H101" s="144"/>
      <c r="I101" s="144"/>
      <c r="J101" s="144"/>
      <c r="K101" s="157"/>
      <c r="L101" s="157"/>
      <c r="M101" s="158"/>
      <c r="N101" s="144"/>
      <c r="O101" s="157"/>
      <c r="P101" s="174"/>
      <c r="Q101" s="144"/>
    </row>
    <row r="102" spans="1:17" ht="30.75" customHeight="1">
      <c r="A102" s="144"/>
      <c r="B102" s="153"/>
      <c r="C102" s="154"/>
      <c r="D102" s="174"/>
      <c r="E102" s="155" t="s">
        <v>650</v>
      </c>
      <c r="F102" s="171" t="s">
        <v>651</v>
      </c>
      <c r="G102" s="158"/>
      <c r="H102" s="144"/>
      <c r="I102" s="144"/>
      <c r="J102" s="144"/>
      <c r="K102" s="157"/>
      <c r="L102" s="157"/>
      <c r="M102" s="158"/>
      <c r="N102" s="144"/>
      <c r="O102" s="157"/>
      <c r="P102" s="174"/>
      <c r="Q102" s="144"/>
    </row>
    <row r="103" spans="1:17" ht="22.5">
      <c r="A103" s="144"/>
      <c r="B103" s="153"/>
      <c r="C103" s="154"/>
      <c r="D103" s="174"/>
      <c r="E103" s="155" t="s">
        <v>652</v>
      </c>
      <c r="F103" s="171" t="s">
        <v>653</v>
      </c>
      <c r="G103" s="158"/>
      <c r="H103" s="144"/>
      <c r="I103" s="144"/>
      <c r="J103" s="144"/>
      <c r="K103" s="157"/>
      <c r="L103" s="157"/>
      <c r="M103" s="158"/>
      <c r="N103" s="144"/>
      <c r="O103" s="157"/>
      <c r="P103" s="174"/>
      <c r="Q103" s="144"/>
    </row>
    <row r="104" spans="1:17" ht="15">
      <c r="A104" s="144"/>
      <c r="B104" s="153"/>
      <c r="C104" s="154"/>
      <c r="D104" s="174"/>
      <c r="E104" s="174"/>
      <c r="F104" s="199"/>
      <c r="G104" s="198"/>
      <c r="H104" s="161"/>
      <c r="I104" s="144"/>
      <c r="J104" s="144"/>
      <c r="K104" s="157"/>
      <c r="L104" s="157"/>
      <c r="M104" s="158"/>
      <c r="N104" s="144"/>
      <c r="O104" s="157"/>
      <c r="P104" s="174"/>
      <c r="Q104" s="144"/>
    </row>
    <row r="105" spans="1:17" ht="26.25" customHeight="1">
      <c r="A105" s="144"/>
      <c r="B105" s="153"/>
      <c r="C105" s="154"/>
      <c r="D105" s="174"/>
      <c r="E105" s="174"/>
      <c r="F105" s="164"/>
      <c r="G105" s="198"/>
      <c r="H105" s="161"/>
      <c r="I105" s="144"/>
      <c r="J105" s="144"/>
      <c r="K105" s="157"/>
      <c r="L105" s="157"/>
      <c r="M105" s="158"/>
      <c r="N105" s="144"/>
      <c r="O105" s="157"/>
      <c r="P105" s="174"/>
      <c r="Q105" s="144"/>
    </row>
    <row r="106" spans="1:17" ht="15">
      <c r="A106" s="144"/>
      <c r="B106" s="153"/>
      <c r="C106" s="154"/>
      <c r="D106" s="174"/>
      <c r="E106" s="174"/>
      <c r="F106" s="201"/>
      <c r="G106" s="200"/>
      <c r="H106" s="161"/>
      <c r="I106" s="144"/>
      <c r="J106" s="144"/>
      <c r="K106" s="157"/>
      <c r="L106" s="157"/>
      <c r="M106" s="158"/>
      <c r="N106" s="144"/>
      <c r="O106" s="157"/>
      <c r="P106" s="174"/>
      <c r="Q106" s="144"/>
    </row>
    <row r="107" spans="1:17" ht="15">
      <c r="A107" s="144"/>
      <c r="B107" s="153"/>
      <c r="C107" s="154"/>
      <c r="D107" s="174"/>
      <c r="E107" s="174"/>
      <c r="F107" s="201"/>
      <c r="G107" s="158"/>
      <c r="H107" s="144"/>
      <c r="I107" s="144"/>
      <c r="J107" s="144"/>
      <c r="K107" s="157"/>
      <c r="L107" s="157"/>
      <c r="M107" s="158"/>
      <c r="N107" s="144"/>
      <c r="O107" s="157"/>
      <c r="P107" s="174"/>
      <c r="Q107" s="144"/>
    </row>
    <row r="108" spans="1:17" ht="15">
      <c r="A108" s="144"/>
      <c r="B108" s="153"/>
      <c r="C108" s="158"/>
      <c r="D108" s="174"/>
      <c r="E108" s="174"/>
      <c r="F108" s="154" t="s">
        <v>530</v>
      </c>
      <c r="G108" s="158"/>
      <c r="H108" s="144"/>
      <c r="I108" s="144"/>
      <c r="J108" s="144"/>
      <c r="K108" s="157"/>
      <c r="L108" s="157"/>
      <c r="M108" s="158"/>
      <c r="N108" s="144"/>
      <c r="O108" s="157"/>
      <c r="P108" s="174"/>
      <c r="Q108" s="144"/>
    </row>
    <row r="109" spans="1:17" ht="15">
      <c r="A109" s="144"/>
      <c r="B109" s="153"/>
      <c r="C109" s="158"/>
      <c r="D109" s="174"/>
      <c r="E109" s="174"/>
      <c r="F109" s="185"/>
      <c r="G109" s="158"/>
      <c r="H109" s="144"/>
      <c r="I109" s="144"/>
      <c r="J109" s="144"/>
      <c r="K109" s="157"/>
      <c r="L109" s="157"/>
      <c r="M109" s="158"/>
      <c r="N109" s="144"/>
      <c r="O109" s="157"/>
      <c r="P109" s="174"/>
      <c r="Q109" s="144"/>
    </row>
    <row r="110" spans="1:17" ht="15">
      <c r="A110" s="384" t="s">
        <v>614</v>
      </c>
      <c r="B110" s="385"/>
      <c r="C110" s="385"/>
      <c r="D110" s="385"/>
      <c r="E110" s="385"/>
      <c r="F110" s="385"/>
      <c r="G110" s="385"/>
      <c r="H110" s="385"/>
      <c r="I110" s="385"/>
      <c r="J110" s="385"/>
      <c r="K110" s="385"/>
      <c r="L110" s="385"/>
      <c r="M110" s="385"/>
      <c r="N110" s="385"/>
      <c r="O110" s="385"/>
      <c r="P110" s="385"/>
      <c r="Q110" s="386"/>
    </row>
    <row r="111" spans="1:17" ht="15">
      <c r="A111" s="187" t="s">
        <v>615</v>
      </c>
      <c r="B111" s="188"/>
      <c r="C111" s="188"/>
      <c r="D111" s="188"/>
      <c r="E111" s="188"/>
      <c r="F111" s="188"/>
      <c r="G111" s="188"/>
      <c r="H111" s="188"/>
      <c r="I111" s="188"/>
      <c r="J111" s="188"/>
      <c r="K111" s="188"/>
      <c r="L111" s="188"/>
      <c r="M111" s="188"/>
      <c r="N111" s="188"/>
      <c r="O111" s="188"/>
      <c r="P111" s="188"/>
      <c r="Q111" s="189"/>
    </row>
    <row r="112" spans="1:17" ht="15">
      <c r="A112" s="387" t="s">
        <v>654</v>
      </c>
      <c r="B112" s="387"/>
      <c r="C112" s="387"/>
      <c r="D112" s="387"/>
      <c r="E112" s="387"/>
      <c r="F112" s="387"/>
      <c r="G112" s="387"/>
      <c r="H112" s="387"/>
      <c r="I112" s="387"/>
      <c r="J112" s="387"/>
      <c r="K112" s="387"/>
      <c r="L112" s="387"/>
      <c r="M112" s="387"/>
      <c r="N112" s="387"/>
      <c r="O112" s="387"/>
      <c r="P112" s="387"/>
      <c r="Q112" s="387"/>
    </row>
  </sheetData>
  <sheetProtection/>
  <mergeCells count="130">
    <mergeCell ref="A112:Q112"/>
    <mergeCell ref="C86:C90"/>
    <mergeCell ref="E86:F86"/>
    <mergeCell ref="E87:F87"/>
    <mergeCell ref="E88:F88"/>
    <mergeCell ref="C92:C97"/>
    <mergeCell ref="A110:Q110"/>
    <mergeCell ref="E77:F77"/>
    <mergeCell ref="E78:F78"/>
    <mergeCell ref="E79:F79"/>
    <mergeCell ref="E80:F80"/>
    <mergeCell ref="E81:F81"/>
    <mergeCell ref="E82:F82"/>
    <mergeCell ref="E68:F68"/>
    <mergeCell ref="E69:F69"/>
    <mergeCell ref="E70:F70"/>
    <mergeCell ref="C73:C76"/>
    <mergeCell ref="E73:F73"/>
    <mergeCell ref="E74:F74"/>
    <mergeCell ref="E75:F75"/>
    <mergeCell ref="E76:F76"/>
    <mergeCell ref="P64:Q64"/>
    <mergeCell ref="D65:F66"/>
    <mergeCell ref="G65:G66"/>
    <mergeCell ref="H65:H66"/>
    <mergeCell ref="I65:I66"/>
    <mergeCell ref="J65:J66"/>
    <mergeCell ref="K65:L65"/>
    <mergeCell ref="P65:P66"/>
    <mergeCell ref="Q65:Q66"/>
    <mergeCell ref="A61:Q61"/>
    <mergeCell ref="A63:P63"/>
    <mergeCell ref="A64:A66"/>
    <mergeCell ref="B64:C66"/>
    <mergeCell ref="D64:G64"/>
    <mergeCell ref="H64:I64"/>
    <mergeCell ref="J64:L64"/>
    <mergeCell ref="M64:M66"/>
    <mergeCell ref="N64:N66"/>
    <mergeCell ref="O64:O66"/>
    <mergeCell ref="E55:F55"/>
    <mergeCell ref="B56:B57"/>
    <mergeCell ref="C56:C57"/>
    <mergeCell ref="E57:F57"/>
    <mergeCell ref="E58:F58"/>
    <mergeCell ref="A59:Q59"/>
    <mergeCell ref="B51:B53"/>
    <mergeCell ref="C51:C54"/>
    <mergeCell ref="E51:F51"/>
    <mergeCell ref="E52:F52"/>
    <mergeCell ref="E53:F53"/>
    <mergeCell ref="E54:F54"/>
    <mergeCell ref="B44:B46"/>
    <mergeCell ref="C44:C46"/>
    <mergeCell ref="B48:B49"/>
    <mergeCell ref="C48:C49"/>
    <mergeCell ref="E49:F49"/>
    <mergeCell ref="E50:F50"/>
    <mergeCell ref="B36:B37"/>
    <mergeCell ref="C36:C37"/>
    <mergeCell ref="E37:F37"/>
    <mergeCell ref="E38:F38"/>
    <mergeCell ref="E39:F39"/>
    <mergeCell ref="B40:B42"/>
    <mergeCell ref="C40:C42"/>
    <mergeCell ref="E40:F40"/>
    <mergeCell ref="E41:F41"/>
    <mergeCell ref="E42:F42"/>
    <mergeCell ref="E31:F31"/>
    <mergeCell ref="B32:B33"/>
    <mergeCell ref="C32:C33"/>
    <mergeCell ref="E32:F32"/>
    <mergeCell ref="E33:F33"/>
    <mergeCell ref="E34:F34"/>
    <mergeCell ref="E27:F27"/>
    <mergeCell ref="B28:B30"/>
    <mergeCell ref="C28:C30"/>
    <mergeCell ref="E28:F28"/>
    <mergeCell ref="E29:F29"/>
    <mergeCell ref="E30:F30"/>
    <mergeCell ref="E23:F23"/>
    <mergeCell ref="B24:B26"/>
    <mergeCell ref="C24:C26"/>
    <mergeCell ref="E24:F24"/>
    <mergeCell ref="E25:F25"/>
    <mergeCell ref="E26:F26"/>
    <mergeCell ref="E17:F17"/>
    <mergeCell ref="B18:B22"/>
    <mergeCell ref="C18:C22"/>
    <mergeCell ref="E18:F18"/>
    <mergeCell ref="E19:F19"/>
    <mergeCell ref="E20:F20"/>
    <mergeCell ref="E21:F21"/>
    <mergeCell ref="E22:F22"/>
    <mergeCell ref="Q10:Q12"/>
    <mergeCell ref="E11:F11"/>
    <mergeCell ref="E12:F12"/>
    <mergeCell ref="E13:F13"/>
    <mergeCell ref="E14:F14"/>
    <mergeCell ref="B15:B16"/>
    <mergeCell ref="C15:C16"/>
    <mergeCell ref="E16:F16"/>
    <mergeCell ref="E9:F9"/>
    <mergeCell ref="B10:B13"/>
    <mergeCell ref="C10:C13"/>
    <mergeCell ref="E10:F10"/>
    <mergeCell ref="G10:G11"/>
    <mergeCell ref="P10:P12"/>
    <mergeCell ref="B5:C5"/>
    <mergeCell ref="E6:F6"/>
    <mergeCell ref="E7:F7"/>
    <mergeCell ref="E8:F8"/>
    <mergeCell ref="D3:F4"/>
    <mergeCell ref="G3:G4"/>
    <mergeCell ref="H3:H4"/>
    <mergeCell ref="I3:I4"/>
    <mergeCell ref="J3:J4"/>
    <mergeCell ref="A1:P1"/>
    <mergeCell ref="A2:A4"/>
    <mergeCell ref="B2:C4"/>
    <mergeCell ref="D2:G2"/>
    <mergeCell ref="H2:I2"/>
    <mergeCell ref="J2:L2"/>
    <mergeCell ref="M2:M4"/>
    <mergeCell ref="N2:N4"/>
    <mergeCell ref="O2:O4"/>
    <mergeCell ref="P2:Q2"/>
    <mergeCell ref="P3:P4"/>
    <mergeCell ref="Q3:Q4"/>
    <mergeCell ref="K3:L3"/>
  </mergeCells>
  <hyperlinks>
    <hyperlink ref="N9" r:id="rId1" display="admisionesna@escuelanaval.edu.pe"/>
  </hyperlinks>
  <printOptions horizontalCentered="1"/>
  <pageMargins left="0" right="0" top="0.7480314960629921" bottom="0.7480314960629921" header="0.31496062992125984" footer="0.31496062992125984"/>
  <pageSetup horizontalDpi="600" verticalDpi="600" orientation="landscape" paperSize="9" scale="40" r:id="rId5"/>
  <rowBreaks count="1" manualBreakCount="1">
    <brk id="61"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2020-10-04T23:30:09Z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